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ES-CONTABILIDAD\Cuenta Publica\2026\2F 2DO TRIMESTRE 2026 SOC M29\IF 2o TRIMESTRE 2026\"/>
    </mc:Choice>
  </mc:AlternateContent>
  <bookViews>
    <workbookView xWindow="0" yWindow="0" windowWidth="23040" windowHeight="7980" tabRatio="885" activeTab="3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</workbook>
</file>

<file path=xl/calcChain.xml><?xml version="1.0" encoding="utf-8"?>
<calcChain xmlns="http://schemas.openxmlformats.org/spreadsheetml/2006/main">
  <c r="D31" i="4" l="1"/>
  <c r="G31" i="4" s="1"/>
  <c r="D30" i="4"/>
  <c r="G30" i="4" s="1"/>
  <c r="D29" i="4"/>
  <c r="G29" i="4" s="1"/>
  <c r="D28" i="4"/>
  <c r="G28" i="4" s="1"/>
  <c r="D27" i="4"/>
  <c r="G27" i="4" s="1"/>
  <c r="D26" i="4"/>
  <c r="G26" i="4" s="1"/>
  <c r="D25" i="4"/>
  <c r="G25" i="4" s="1"/>
  <c r="D24" i="4"/>
  <c r="G24" i="4" s="1"/>
  <c r="D23" i="4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D13" i="4"/>
  <c r="G13" i="4" s="1"/>
  <c r="D12" i="4"/>
  <c r="G12" i="4" s="1"/>
  <c r="G33" i="4" l="1"/>
  <c r="D33" i="4"/>
  <c r="F34" i="4"/>
  <c r="E34" i="4"/>
  <c r="C34" i="4"/>
  <c r="B34" i="4"/>
  <c r="D32" i="4" l="1"/>
  <c r="G32" i="4" s="1"/>
  <c r="F68" i="4" l="1"/>
  <c r="E68" i="4"/>
  <c r="C68" i="4"/>
  <c r="B68" i="4"/>
  <c r="D66" i="4"/>
  <c r="G66" i="4" s="1"/>
  <c r="D62" i="4"/>
  <c r="G62" i="4" s="1"/>
  <c r="D64" i="4"/>
  <c r="G64" i="4" s="1"/>
  <c r="D60" i="4"/>
  <c r="G60" i="4" s="1"/>
  <c r="D58" i="4"/>
  <c r="G58" i="4" s="1"/>
  <c r="D56" i="4"/>
  <c r="G56" i="4" s="1"/>
  <c r="D54" i="4"/>
  <c r="G54" i="4" s="1"/>
  <c r="D52" i="4"/>
  <c r="G52" i="4" s="1"/>
  <c r="F45" i="4"/>
  <c r="E45" i="4"/>
  <c r="D43" i="4"/>
  <c r="G43" i="4" s="1"/>
  <c r="D42" i="4"/>
  <c r="G42" i="4" s="1"/>
  <c r="D41" i="4"/>
  <c r="G41" i="4" s="1"/>
  <c r="D40" i="4"/>
  <c r="G40" i="4" s="1"/>
  <c r="C45" i="4"/>
  <c r="B4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34" i="4" s="1"/>
  <c r="D34" i="4"/>
  <c r="G68" i="4"/>
  <c r="D68" i="4"/>
  <c r="G45" i="4"/>
  <c r="D4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G52" i="6" s="1"/>
  <c r="D42" i="6"/>
  <c r="G42" i="6" s="1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<sst xmlns="http://schemas.openxmlformats.org/spreadsheetml/2006/main" count="228" uniqueCount="164">
  <si>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</si>
  <si>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</si>
  <si>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</si>
  <si>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</si>
  <si>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</si>
  <si>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</si>
  <si>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</si>
  <si>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</si>
  <si>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</si>
  <si>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</si>
  <si>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</si>
  <si>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</si>
  <si>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</si>
  <si>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</si>
  <si>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</si>
  <si>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</si>
  <si>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</si>
  <si>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</si>
  <si>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</si>
  <si>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</si>
  <si>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</si>
  <si>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</si>
  <si>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</si>
  <si>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</si>
  <si>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</si>
  <si>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</si>
  <si>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</si>
  <si>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</si>
  <si>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</si>
  <si>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</si>
  <si>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</si>
  <si>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</si>
  <si>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</si>
  <si>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</si>
  <si>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</si>
  <si>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</si>
  <si>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</si>
  <si>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</si>
  <si>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</si>
  <si>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</si>
  <si>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</si>
  <si>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</si>
  <si>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</si>
  <si>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</si>
  <si>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</si>
  <si>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</si>
  <si>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</si>
  <si>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</si>
  <si>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</si>
  <si>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</si>
  <si>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</si>
  <si>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</si>
  <si>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</si>
  <si>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</si>
  <si>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</si>
  <si>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</si>
  <si>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</si>
  <si>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</si>
  <si>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</si>
  <si>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</si>
  <si>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</si>
  <si>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</si>
  <si>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</si>
  <si>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</si>
  <si>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</si>
  <si>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</si>
  <si>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</si>
  <si>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</si>
  <si>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</si>
  <si>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</si>
  <si>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</si>
  <si>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</si>
  <si>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</si>
  <si>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</si>
  <si>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</si>
  <si>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</si>
  <si>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</si>
  <si>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</si>
  <si>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</si>
  <si>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</si>
  <si>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</si>
  <si>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</si>
  <si>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</si>
  <si>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</si>
  <si>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</si>
  <si>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</si>
  <si>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</si>
  <si>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</si>
  <si>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</si>
  <si>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</si>
  <si>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</si>
  <si>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</si>
  <si>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</si>
  <si>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</si>
  <si>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</si>
  <si>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</si>
  <si>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</si>
  <si>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</si>
  <si>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</si>
  <si>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</si>
  <si>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</si>
  <si>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</si>
  <si>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</si>
  <si>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</si>
  <si>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</si>
  <si>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</si>
  <si>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</si>
  <si>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</si>
  <si>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</si>
  <si>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</si>
  <si>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</si>
  <si>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</si>
  <si>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</si>
  <si>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</si>
  <si>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</si>
  <si>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</si>
  <si>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</si>
  <si>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</si>
  <si>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</si>
  <si>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</si>
  <si>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</si>
  <si>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</si>
  <si>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</si>
  <si>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</si>
  <si>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</si>
  <si>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</si>
  <si>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</si>
  <si>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</si>
  <si>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MUNICIPIO DE SAN FELIPE
Estado Analítico del Ejercicio del Presupuesto de Egresos
Clasificación por Objeto del Gasto (Capítulo y Concepto)
Del 1 de Enero al 30 de Junio de 2026
(Cifras en Pesos)</t>
  </si>
  <si>
    <t>MUNICIPIO DE SAN FELIPE
Estado Analítico del Ejercicio del Presupuesto de Egresos
Clasificación Económica (por Tipo de Gasto)
Del 1 de Enero al 30 de Junio de 2026
(Cifras en Pesos)</t>
  </si>
  <si>
    <t>31111M290010000 PRESIDENCIA MUNICIPAL</t>
  </si>
  <si>
    <t>31111M290020000 SECRETARIA DEL AYUNTAMIE</t>
  </si>
  <si>
    <t>31111M290030000 TESORERIA MUNICIPAL</t>
  </si>
  <si>
    <t>31111M290040000 DIRECCION DE RECURSOS HU</t>
  </si>
  <si>
    <t>31111M290050000 OFICIALIA MAYOR</t>
  </si>
  <si>
    <t>31111M290060000 DIRECCION DE OBRAS PUBLI</t>
  </si>
  <si>
    <t>31111M290070000 DIRECCION DE DESARROLLO</t>
  </si>
  <si>
    <t>31111M290080000 DIRECCION DE SEGURIDAD P</t>
  </si>
  <si>
    <t>31111M290090000 UNIDAD DE TRANSPARENCIA</t>
  </si>
  <si>
    <t>31111M290100000 DIRECCION DE ATENCION A</t>
  </si>
  <si>
    <t>31111M290110000 DIRECCION DE DESARROLLO</t>
  </si>
  <si>
    <t>31111M290120000 DIRECCION DE DESARROLLO</t>
  </si>
  <si>
    <t>31111M290130000 DIRECCION DE DESARROLLO</t>
  </si>
  <si>
    <t>31111M290140000 DIRECCION DE CASA DE LA</t>
  </si>
  <si>
    <t>31111M290150000 DIRECCION DE PLANEACION</t>
  </si>
  <si>
    <t>31111M290160000 DIRECCION DE SERVICIOS P</t>
  </si>
  <si>
    <t>31111M290170000 DIRECCION DE MEDIO AMBIE</t>
  </si>
  <si>
    <t>31111M290180000 DIRECCION DE DERECHOS HU</t>
  </si>
  <si>
    <t>31111M290190000 DIRECCION DE FISCALIZACI</t>
  </si>
  <si>
    <t>31111M290200000 DIRECCION DE EDUCACION Y</t>
  </si>
  <si>
    <t>31111M290210000 DIRECCION DE DEPORTE</t>
  </si>
  <si>
    <t>31111M290220000 DIRECCION DE SALUD</t>
  </si>
  <si>
    <t>31111M290230000 UNIDAD DE ASUNTOS JURIDI</t>
  </si>
  <si>
    <t>31111M290240000 UNIDAD DE PROTECCION CIV</t>
  </si>
  <si>
    <t>31111M290250000 JUZGADO ADMINISTRATIVO M</t>
  </si>
  <si>
    <t>31111M290260000 UNIDAD DE ATENCION A MIG</t>
  </si>
  <si>
    <t>31111M290270000 CONTRALORIA MUNICIPAL</t>
  </si>
  <si>
    <t>MUNICIPIO DE SAN FELIPE
Estado Analítico del Ejercicio del Presupuesto de Egresos
Clasificación Administrativa
Del 1 de Enero al 30 de Junio de 2026
(Cifras en Pesos)</t>
  </si>
  <si>
    <t>MUNICIPIO DE SAN FELIPE
Estado Analítico del Ejercicio del Presupuesto de Egresos
Clasificación Funcional (Finalidad y Función)
Del 1 de Enero al 30 de Junio de 2026
(Cifras en Pesos)</t>
  </si>
  <si>
    <t xml:space="preserve">LIC. SARAI LEPE MONJARÁS </t>
  </si>
  <si>
    <t xml:space="preserve">C.P. LUZ MARIA ROBLEDO GARCIA </t>
  </si>
  <si>
    <t xml:space="preserve">PRESIDENTA MUNICIPAL </t>
  </si>
  <si>
    <t xml:space="preserve">TESORERA MUNICIPAL </t>
  </si>
  <si>
    <t xml:space="preserve">                                          TESORERA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</si>
</sst>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6">
    <xf numFmtId="0" fontId="0" fillId="0" borderId="0" xfId="0"/>
    <xf numFmtId="0" fontId="0" fillId="0" borderId="0" xfId="0" applyProtection="1">
      <protection locked="0"/>
    </xf>
    <xf numFmtId="4" fontId="6" fillId="2" borderId="3" xfId="9" applyNumberFormat="1" applyFont="1" applyFill="1" applyBorder="1" applyAlignment="1">
      <alignment horizontal="center" vertical="center" wrapText="1"/>
    </xf>
    <xf numFmtId="4" fontId="2" fillId="0" borderId="7" xfId="9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6" fillId="0" borderId="9" xfId="9" applyFont="1" applyBorder="1" applyAlignment="1">
      <alignment horizontal="center" vertical="center" wrapText="1"/>
    </xf>
    <xf numFmtId="3" fontId="2" fillId="0" borderId="9" xfId="0" applyNumberFormat="1" applyFont="1" applyBorder="1" applyProtection="1">
      <protection locked="0"/>
    </xf>
    <xf numFmtId="0" fontId="9" fillId="0" borderId="0" xfId="8" applyFont="1" applyAlignment="1" applyProtection="1">
      <alignment horizontal="center" vertical="top"/>
      <protection locked="0"/>
    </xf>
    <xf numFmtId="0" fontId="10" fillId="0" borderId="0" xfId="8" applyFont="1" applyAlignment="1" applyProtection="1">
      <alignment horizontal="center" vertical="top"/>
      <protection locked="0"/>
    </xf>
    <xf numFmtId="4" fontId="2" fillId="0" borderId="9" xfId="0" applyNumberFormat="1" applyFont="1" applyBorder="1" applyProtection="1">
      <protection locked="0"/>
    </xf>
    <xf numFmtId="4" fontId="6" fillId="0" borderId="3" xfId="0" applyNumberFormat="1" applyFont="1" applyBorder="1" applyProtection="1">
      <protection locked="0"/>
    </xf>
    <xf numFmtId="4" fontId="2" fillId="0" borderId="8" xfId="0" applyNumberFormat="1" applyFont="1" applyBorder="1" applyProtection="1">
      <protection locked="0"/>
    </xf>
    <xf numFmtId="4" fontId="6" fillId="0" borderId="8" xfId="0" applyNumberFormat="1" applyFont="1" applyBorder="1" applyProtection="1">
      <protection locked="0"/>
    </xf>
    <xf numFmtId="4" fontId="0" fillId="0" borderId="0" xfId="0" applyNumberFormat="1" applyProtection="1">
      <protection locked="0"/>
    </xf>
    <xf numFmtId="4" fontId="6" fillId="0" borderId="7" xfId="0" applyNumberFormat="1" applyFont="1" applyBorder="1" applyProtection="1">
      <protection locked="0"/>
    </xf>
    <xf numFmtId="4" fontId="6" fillId="0" borderId="9" xfId="0" applyNumberFormat="1" applyFont="1" applyBorder="1" applyProtection="1">
      <protection locked="0"/>
    </xf>
    <xf numFmtId="0" fontId="9" fillId="0" borderId="0" xfId="8" applyFont="1" applyAlignment="1" applyProtection="1">
      <alignment horizontal="center" vertical="top"/>
      <protection locked="0"/>
    </xf>
    <xf numFmtId="0" fontId="10" fillId="0" borderId="0" xfId="8" applyFont="1" applyAlignment="1" applyProtection="1">
      <alignment horizontal="center" vertical="top"/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>
      <alignment vertical="center"/>
    </xf>
    <xf numFmtId="0" fontId="6" fillId="2" borderId="9" xfId="9" applyFont="1" applyFill="1" applyBorder="1" applyAlignment="1">
      <alignment horizontal="center" vertical="center"/>
    </xf>
    <xf numFmtId="0" fontId="2" fillId="0" borderId="7" xfId="9" applyFont="1" applyBorder="1" applyAlignment="1">
      <alignment horizontal="left" vertical="center" indent="1"/>
    </xf>
    <xf numFmtId="0" fontId="2" fillId="0" borderId="9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1" xfId="9" applyFont="1" applyBorder="1" applyAlignment="1">
      <alignment vertical="center"/>
    </xf>
    <xf numFmtId="0" fontId="0" fillId="0" borderId="1" xfId="0" applyBorder="1" applyAlignment="1" applyProtection="1">
      <alignment horizontal="left" indent="1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wrapText="1" indent="1"/>
      <protection locked="0"/>
    </xf>
    <xf numFmtId="0" fontId="6" fillId="0" borderId="9" xfId="9" applyFont="1" applyBorder="1" applyAlignment="1">
      <alignment vertical="center"/>
    </xf>
    <xf numFmtId="0" fontId="6" fillId="0" borderId="9" xfId="0" applyFont="1" applyBorder="1"/>
    <xf numFmtId="0" fontId="2" fillId="0" borderId="8" xfId="0" applyFont="1" applyBorder="1"/>
    <xf numFmtId="0" fontId="6" fillId="0" borderId="8" xfId="0" applyFont="1" applyBorder="1" applyAlignment="1" applyProtection="1">
      <alignment horizontal="center"/>
      <protection locked="0"/>
    </xf>
    <xf numFmtId="0" fontId="6" fillId="0" borderId="9" xfId="0" applyFont="1" applyBorder="1" applyAlignment="1">
      <alignment horizontal="left"/>
    </xf>
    <xf numFmtId="0" fontId="2" fillId="0" borderId="9" xfId="0" applyFont="1" applyBorder="1" applyAlignment="1">
      <alignment horizontal="left" indent="1"/>
    </xf>
    <xf numFmtId="0" fontId="2" fillId="0" borderId="9" xfId="0" applyFont="1" applyBorder="1" applyAlignment="1">
      <alignment horizontal="left"/>
    </xf>
    <xf numFmtId="0" fontId="2" fillId="0" borderId="8" xfId="0" applyFont="1" applyBorder="1" applyAlignment="1">
      <alignment horizontal="left" indent="1"/>
    </xf>
    <xf numFmtId="0" fontId="6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wrapText="1" inden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showGridLines="0" topLeftCell="A49" workbookViewId="0">
      <selection sqref="A1:G78"/>
    </sheetView>
  </sheetViews>
  <sheetFormatPr baseColWidth="10" defaultColWidth="12" defaultRowHeight="10.199999999999999" x14ac:dyDescent="0.2"/>
  <cols>
    <col min="1" max="1" width="80.42578125" style="1" customWidth="1"/>
    <col min="2" max="7" width="18.28515625" style="1" customWidth="1"/>
    <col min="8" max="16384" width="12" style="1"/>
  </cols>
  <sheetData>
    <row r="1" spans="1:7" ht="57" customHeight="1" x14ac:dyDescent="0.2">
      <c r="A1" s="24" t="s">
        <v>157</v>
      </c>
      <c r="B1" s="25"/>
      <c r="C1" s="25"/>
      <c r="D1" s="25"/>
      <c r="E1" s="25"/>
      <c r="F1" s="25"/>
      <c r="G1" s="26"/>
    </row>
    <row r="2" spans="1:7" x14ac:dyDescent="0.2">
      <c r="A2" s="27"/>
      <c r="B2" s="24" t="s">
        <v>56</v>
      </c>
      <c r="C2" s="25"/>
      <c r="D2" s="25"/>
      <c r="E2" s="25"/>
      <c r="F2" s="26"/>
      <c r="G2" s="19" t="s">
        <v>55</v>
      </c>
    </row>
    <row r="3" spans="1:7" ht="24.9" customHeight="1" x14ac:dyDescent="0.2">
      <c r="A3" s="2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20"/>
    </row>
    <row r="4" spans="1:7" x14ac:dyDescent="0.2">
      <c r="A4" s="29"/>
      <c r="B4" s="3"/>
      <c r="C4" s="3"/>
      <c r="D4" s="3"/>
      <c r="E4" s="3"/>
      <c r="F4" s="3"/>
      <c r="G4" s="3"/>
    </row>
    <row r="5" spans="1:7" x14ac:dyDescent="0.2">
      <c r="A5" s="30" t="s">
        <v>130</v>
      </c>
      <c r="B5" s="10">
        <v>54239095.759999998</v>
      </c>
      <c r="C5" s="10">
        <v>-4014505.33</v>
      </c>
      <c r="D5" s="10">
        <f>B5+C5</f>
        <v>50224590.43</v>
      </c>
      <c r="E5" s="10">
        <v>21895016.030000001</v>
      </c>
      <c r="F5" s="10">
        <v>21895016.030000001</v>
      </c>
      <c r="G5" s="10">
        <f>D5-E5</f>
        <v>28329574.399999999</v>
      </c>
    </row>
    <row r="6" spans="1:7" x14ac:dyDescent="0.2">
      <c r="A6" s="30" t="s">
        <v>131</v>
      </c>
      <c r="B6" s="10">
        <v>4030862.5</v>
      </c>
      <c r="C6" s="10">
        <v>60000</v>
      </c>
      <c r="D6" s="10">
        <f t="shared" ref="D6:D11" si="0">B6+C6</f>
        <v>4090862.5</v>
      </c>
      <c r="E6" s="10">
        <v>1574117.71</v>
      </c>
      <c r="F6" s="10">
        <v>1574117.71</v>
      </c>
      <c r="G6" s="10">
        <f t="shared" ref="G6:G11" si="1">D6-E6</f>
        <v>2516744.79</v>
      </c>
    </row>
    <row r="7" spans="1:7" x14ac:dyDescent="0.2">
      <c r="A7" s="30" t="s">
        <v>132</v>
      </c>
      <c r="B7" s="10">
        <v>25220237.23</v>
      </c>
      <c r="C7" s="10">
        <v>19465401.84</v>
      </c>
      <c r="D7" s="10">
        <f t="shared" si="0"/>
        <v>44685639.07</v>
      </c>
      <c r="E7" s="10">
        <v>3743617.94</v>
      </c>
      <c r="F7" s="10">
        <v>3743617.94</v>
      </c>
      <c r="G7" s="10">
        <f t="shared" si="1"/>
        <v>40942021.130000003</v>
      </c>
    </row>
    <row r="8" spans="1:7" x14ac:dyDescent="0.2">
      <c r="A8" s="30" t="s">
        <v>133</v>
      </c>
      <c r="B8" s="10">
        <v>16406686.800000001</v>
      </c>
      <c r="C8" s="10">
        <v>308000</v>
      </c>
      <c r="D8" s="10">
        <f t="shared" si="0"/>
        <v>16714686.800000001</v>
      </c>
      <c r="E8" s="10">
        <v>7814995.8600000003</v>
      </c>
      <c r="F8" s="10">
        <v>7814995.8600000003</v>
      </c>
      <c r="G8" s="10">
        <f t="shared" si="1"/>
        <v>8899690.9400000013</v>
      </c>
    </row>
    <row r="9" spans="1:7" x14ac:dyDescent="0.2">
      <c r="A9" s="30" t="s">
        <v>134</v>
      </c>
      <c r="B9" s="10">
        <v>12825741.949999999</v>
      </c>
      <c r="C9" s="10">
        <v>568778.16</v>
      </c>
      <c r="D9" s="10">
        <f t="shared" si="0"/>
        <v>13394520.109999999</v>
      </c>
      <c r="E9" s="10">
        <v>6445153.5700000003</v>
      </c>
      <c r="F9" s="10">
        <v>6445153.5700000003</v>
      </c>
      <c r="G9" s="10">
        <f t="shared" si="1"/>
        <v>6949366.5399999991</v>
      </c>
    </row>
    <row r="10" spans="1:7" x14ac:dyDescent="0.2">
      <c r="A10" s="30" t="s">
        <v>135</v>
      </c>
      <c r="B10" s="10">
        <v>144325583.84999999</v>
      </c>
      <c r="C10" s="10">
        <v>175237063.68000001</v>
      </c>
      <c r="D10" s="10">
        <f t="shared" si="0"/>
        <v>319562647.52999997</v>
      </c>
      <c r="E10" s="10">
        <v>153703306.37</v>
      </c>
      <c r="F10" s="10">
        <v>153703306.37</v>
      </c>
      <c r="G10" s="10">
        <f t="shared" si="1"/>
        <v>165859341.15999997</v>
      </c>
    </row>
    <row r="11" spans="1:7" x14ac:dyDescent="0.2">
      <c r="A11" s="30" t="s">
        <v>136</v>
      </c>
      <c r="B11" s="10">
        <v>7544746.9800000004</v>
      </c>
      <c r="C11" s="10">
        <v>1708758.8</v>
      </c>
      <c r="D11" s="10">
        <f t="shared" si="0"/>
        <v>9253505.7800000012</v>
      </c>
      <c r="E11" s="10">
        <v>4148982.73</v>
      </c>
      <c r="F11" s="10">
        <v>4148982.74</v>
      </c>
      <c r="G11" s="10">
        <f t="shared" si="1"/>
        <v>5104523.0500000007</v>
      </c>
    </row>
    <row r="12" spans="1:7" x14ac:dyDescent="0.2">
      <c r="A12" s="30" t="s">
        <v>137</v>
      </c>
      <c r="B12" s="10">
        <v>71841125.25</v>
      </c>
      <c r="C12" s="10">
        <v>10842246.27</v>
      </c>
      <c r="D12" s="10">
        <f t="shared" ref="D12" si="2">B12+C12</f>
        <v>82683371.519999996</v>
      </c>
      <c r="E12" s="10">
        <v>32309137.140000001</v>
      </c>
      <c r="F12" s="10">
        <v>32309137.140000001</v>
      </c>
      <c r="G12" s="10">
        <f t="shared" ref="G12" si="3">D12-E12</f>
        <v>50374234.379999995</v>
      </c>
    </row>
    <row r="13" spans="1:7" x14ac:dyDescent="0.2">
      <c r="A13" s="30" t="s">
        <v>138</v>
      </c>
      <c r="B13" s="10">
        <v>599154.17000000004</v>
      </c>
      <c r="C13" s="10">
        <v>0</v>
      </c>
      <c r="D13" s="10">
        <f t="shared" ref="D13" si="4">B13+C13</f>
        <v>599154.17000000004</v>
      </c>
      <c r="E13" s="10">
        <v>246629.39</v>
      </c>
      <c r="F13" s="10">
        <v>246629.39</v>
      </c>
      <c r="G13" s="10">
        <f t="shared" ref="G13" si="5">D13-E13</f>
        <v>352524.78</v>
      </c>
    </row>
    <row r="14" spans="1:7" x14ac:dyDescent="0.2">
      <c r="A14" s="30" t="s">
        <v>139</v>
      </c>
      <c r="B14" s="10">
        <v>1653284</v>
      </c>
      <c r="C14" s="10">
        <v>398125</v>
      </c>
      <c r="D14" s="10">
        <f t="shared" ref="D14" si="6">B14+C14</f>
        <v>2051409</v>
      </c>
      <c r="E14" s="10">
        <v>690999.88</v>
      </c>
      <c r="F14" s="10">
        <v>690999.88</v>
      </c>
      <c r="G14" s="10">
        <f t="shared" ref="G14" si="7">D14-E14</f>
        <v>1360409.12</v>
      </c>
    </row>
    <row r="15" spans="1:7" x14ac:dyDescent="0.2">
      <c r="A15" s="30" t="s">
        <v>140</v>
      </c>
      <c r="B15" s="10">
        <v>9686370.5399999991</v>
      </c>
      <c r="C15" s="10">
        <v>9965783.6799999997</v>
      </c>
      <c r="D15" s="10">
        <f t="shared" ref="D15" si="8">B15+C15</f>
        <v>19652154.219999999</v>
      </c>
      <c r="E15" s="10">
        <v>5154648.01</v>
      </c>
      <c r="F15" s="10">
        <v>5154648.01</v>
      </c>
      <c r="G15" s="10">
        <f t="shared" ref="G15" si="9">D15-E15</f>
        <v>14497506.209999999</v>
      </c>
    </row>
    <row r="16" spans="1:7" x14ac:dyDescent="0.2">
      <c r="A16" s="30" t="s">
        <v>141</v>
      </c>
      <c r="B16" s="10">
        <v>10408967.76</v>
      </c>
      <c r="C16" s="10">
        <v>1398400</v>
      </c>
      <c r="D16" s="10">
        <f t="shared" ref="D16" si="10">B16+C16</f>
        <v>11807367.76</v>
      </c>
      <c r="E16" s="10">
        <v>5347400.43</v>
      </c>
      <c r="F16" s="10">
        <v>5347400.43</v>
      </c>
      <c r="G16" s="10">
        <f t="shared" ref="G16" si="11">D16-E16</f>
        <v>6459967.3300000001</v>
      </c>
    </row>
    <row r="17" spans="1:7" x14ac:dyDescent="0.2">
      <c r="A17" s="30" t="s">
        <v>142</v>
      </c>
      <c r="B17" s="10">
        <v>3725113.59</v>
      </c>
      <c r="C17" s="10">
        <v>645000</v>
      </c>
      <c r="D17" s="10">
        <f t="shared" ref="D17" si="12">B17+C17</f>
        <v>4370113.59</v>
      </c>
      <c r="E17" s="10">
        <v>1773713.24</v>
      </c>
      <c r="F17" s="10">
        <v>1773713.24</v>
      </c>
      <c r="G17" s="10">
        <f t="shared" ref="G17" si="13">D17-E17</f>
        <v>2596400.3499999996</v>
      </c>
    </row>
    <row r="18" spans="1:7" x14ac:dyDescent="0.2">
      <c r="A18" s="30" t="s">
        <v>143</v>
      </c>
      <c r="B18" s="10">
        <v>3143234.53</v>
      </c>
      <c r="C18" s="10">
        <v>1067050</v>
      </c>
      <c r="D18" s="10">
        <f t="shared" ref="D18" si="14">B18+C18</f>
        <v>4210284.5299999993</v>
      </c>
      <c r="E18" s="10">
        <v>1209826.8999999999</v>
      </c>
      <c r="F18" s="10">
        <v>1209826.8899999999</v>
      </c>
      <c r="G18" s="10">
        <f t="shared" ref="G18" si="15">D18-E18</f>
        <v>3000457.6299999994</v>
      </c>
    </row>
    <row r="19" spans="1:7" x14ac:dyDescent="0.2">
      <c r="A19" s="30" t="s">
        <v>144</v>
      </c>
      <c r="B19" s="10">
        <v>3520200.76</v>
      </c>
      <c r="C19" s="10">
        <v>1000000</v>
      </c>
      <c r="D19" s="10">
        <f t="shared" ref="D19" si="16">B19+C19</f>
        <v>4520200.76</v>
      </c>
      <c r="E19" s="10">
        <v>650589.35</v>
      </c>
      <c r="F19" s="10">
        <v>650589.35</v>
      </c>
      <c r="G19" s="10">
        <f t="shared" ref="G19" si="17">D19-E19</f>
        <v>3869611.4099999997</v>
      </c>
    </row>
    <row r="20" spans="1:7" x14ac:dyDescent="0.2">
      <c r="A20" s="30" t="s">
        <v>145</v>
      </c>
      <c r="B20" s="10">
        <v>68160567.540000007</v>
      </c>
      <c r="C20" s="10">
        <v>18618442.789999999</v>
      </c>
      <c r="D20" s="10">
        <f t="shared" ref="D20" si="18">B20+C20</f>
        <v>86779010.330000013</v>
      </c>
      <c r="E20" s="10">
        <v>31497219.32</v>
      </c>
      <c r="F20" s="10">
        <v>31497219.32</v>
      </c>
      <c r="G20" s="10">
        <f t="shared" ref="G20" si="19">D20-E20</f>
        <v>55281791.010000013</v>
      </c>
    </row>
    <row r="21" spans="1:7" x14ac:dyDescent="0.2">
      <c r="A21" s="30" t="s">
        <v>146</v>
      </c>
      <c r="B21" s="10">
        <v>6927122.2800000003</v>
      </c>
      <c r="C21" s="10">
        <v>580010</v>
      </c>
      <c r="D21" s="10">
        <f t="shared" ref="D21" si="20">B21+C21</f>
        <v>7507132.2800000003</v>
      </c>
      <c r="E21" s="10">
        <v>3324089.76</v>
      </c>
      <c r="F21" s="10">
        <v>3324089.76</v>
      </c>
      <c r="G21" s="10">
        <f t="shared" ref="G21" si="21">D21-E21</f>
        <v>4183042.5200000005</v>
      </c>
    </row>
    <row r="22" spans="1:7" x14ac:dyDescent="0.2">
      <c r="A22" s="30" t="s">
        <v>147</v>
      </c>
      <c r="B22" s="10">
        <v>1115516.03</v>
      </c>
      <c r="C22" s="10">
        <v>287000</v>
      </c>
      <c r="D22" s="10">
        <f t="shared" ref="D22" si="22">B22+C22</f>
        <v>1402516.03</v>
      </c>
      <c r="E22" s="10">
        <v>501353.72</v>
      </c>
      <c r="F22" s="10">
        <v>501353.72</v>
      </c>
      <c r="G22" s="10">
        <f t="shared" ref="G22" si="23">D22-E22</f>
        <v>901162.31</v>
      </c>
    </row>
    <row r="23" spans="1:7" x14ac:dyDescent="0.2">
      <c r="A23" s="30" t="s">
        <v>148</v>
      </c>
      <c r="B23" s="10">
        <v>2534118.7799999998</v>
      </c>
      <c r="C23" s="10">
        <v>0</v>
      </c>
      <c r="D23" s="10">
        <f t="shared" ref="D23" si="24">B23+C23</f>
        <v>2534118.7799999998</v>
      </c>
      <c r="E23" s="10">
        <v>1125122.32</v>
      </c>
      <c r="F23" s="10">
        <v>1125122.32</v>
      </c>
      <c r="G23" s="10">
        <f t="shared" ref="G23" si="25">D23-E23</f>
        <v>1408996.4599999997</v>
      </c>
    </row>
    <row r="24" spans="1:7" x14ac:dyDescent="0.2">
      <c r="A24" s="30" t="s">
        <v>149</v>
      </c>
      <c r="B24" s="10">
        <v>6256714.3700000001</v>
      </c>
      <c r="C24" s="10">
        <v>599690</v>
      </c>
      <c r="D24" s="10">
        <f t="shared" ref="D24" si="26">B24+C24</f>
        <v>6856404.3700000001</v>
      </c>
      <c r="E24" s="10">
        <v>2009853.88</v>
      </c>
      <c r="F24" s="10">
        <v>2009853.88</v>
      </c>
      <c r="G24" s="10">
        <f t="shared" ref="G24" si="27">D24-E24</f>
        <v>4846550.49</v>
      </c>
    </row>
    <row r="25" spans="1:7" x14ac:dyDescent="0.2">
      <c r="A25" s="30" t="s">
        <v>150</v>
      </c>
      <c r="B25" s="10">
        <v>4353482.3</v>
      </c>
      <c r="C25" s="10">
        <v>1216000</v>
      </c>
      <c r="D25" s="10">
        <f t="shared" ref="D25" si="28">B25+C25</f>
        <v>5569482.2999999998</v>
      </c>
      <c r="E25" s="10">
        <v>1757286.44</v>
      </c>
      <c r="F25" s="10">
        <v>1757286.44</v>
      </c>
      <c r="G25" s="10">
        <f t="shared" ref="G25" si="29">D25-E25</f>
        <v>3812195.86</v>
      </c>
    </row>
    <row r="26" spans="1:7" x14ac:dyDescent="0.2">
      <c r="A26" s="30" t="s">
        <v>151</v>
      </c>
      <c r="B26" s="10">
        <v>1560998.76</v>
      </c>
      <c r="C26" s="10">
        <v>850000</v>
      </c>
      <c r="D26" s="10">
        <f t="shared" ref="D26" si="30">B26+C26</f>
        <v>2410998.7599999998</v>
      </c>
      <c r="E26" s="10">
        <v>515435.93</v>
      </c>
      <c r="F26" s="10">
        <v>515435.93</v>
      </c>
      <c r="G26" s="10">
        <f t="shared" ref="G26" si="31">D26-E26</f>
        <v>1895562.8299999998</v>
      </c>
    </row>
    <row r="27" spans="1:7" x14ac:dyDescent="0.2">
      <c r="A27" s="30" t="s">
        <v>152</v>
      </c>
      <c r="B27" s="10">
        <v>13374576.68</v>
      </c>
      <c r="C27" s="10">
        <v>1209572</v>
      </c>
      <c r="D27" s="10">
        <f t="shared" ref="D27" si="32">B27+C27</f>
        <v>14584148.68</v>
      </c>
      <c r="E27" s="10">
        <v>3865014.47</v>
      </c>
      <c r="F27" s="10">
        <v>3865014.47</v>
      </c>
      <c r="G27" s="10">
        <f t="shared" ref="G27" si="33">D27-E27</f>
        <v>10719134.209999999</v>
      </c>
    </row>
    <row r="28" spans="1:7" x14ac:dyDescent="0.2">
      <c r="A28" s="30" t="s">
        <v>153</v>
      </c>
      <c r="B28" s="10">
        <v>15493765.83</v>
      </c>
      <c r="C28" s="10">
        <v>7335132.9199999999</v>
      </c>
      <c r="D28" s="10">
        <f t="shared" ref="D28" si="34">B28+C28</f>
        <v>22828898.75</v>
      </c>
      <c r="E28" s="10">
        <v>7383923.21</v>
      </c>
      <c r="F28" s="10">
        <v>7383923.21</v>
      </c>
      <c r="G28" s="10">
        <f t="shared" ref="G28" si="35">D28-E28</f>
        <v>15444975.539999999</v>
      </c>
    </row>
    <row r="29" spans="1:7" x14ac:dyDescent="0.2">
      <c r="A29" s="30" t="s">
        <v>154</v>
      </c>
      <c r="B29" s="10">
        <v>731382.67</v>
      </c>
      <c r="C29" s="10">
        <v>0</v>
      </c>
      <c r="D29" s="10">
        <f t="shared" ref="D29" si="36">B29+C29</f>
        <v>731382.67</v>
      </c>
      <c r="E29" s="10">
        <v>359957.66</v>
      </c>
      <c r="F29" s="10">
        <v>359957.66</v>
      </c>
      <c r="G29" s="10">
        <f t="shared" ref="G29" si="37">D29-E29</f>
        <v>371425.01000000007</v>
      </c>
    </row>
    <row r="30" spans="1:7" x14ac:dyDescent="0.2">
      <c r="A30" s="30" t="s">
        <v>155</v>
      </c>
      <c r="B30" s="10">
        <v>1081202.23</v>
      </c>
      <c r="C30" s="10">
        <v>217500</v>
      </c>
      <c r="D30" s="10">
        <f t="shared" ref="D30" si="38">B30+C30</f>
        <v>1298702.23</v>
      </c>
      <c r="E30" s="10">
        <v>355602.13</v>
      </c>
      <c r="F30" s="10">
        <v>355602.13</v>
      </c>
      <c r="G30" s="10">
        <f t="shared" ref="G30" si="39">D30-E30</f>
        <v>943100.1</v>
      </c>
    </row>
    <row r="31" spans="1:7" x14ac:dyDescent="0.2">
      <c r="A31" s="30" t="s">
        <v>156</v>
      </c>
      <c r="B31" s="10">
        <v>4417158.8600000003</v>
      </c>
      <c r="C31" s="10">
        <v>0</v>
      </c>
      <c r="D31" s="10">
        <f t="shared" ref="D31" si="40">B31+C31</f>
        <v>4417158.8600000003</v>
      </c>
      <c r="E31" s="10">
        <v>1809356.54</v>
      </c>
      <c r="F31" s="10">
        <v>1809356.54</v>
      </c>
      <c r="G31" s="10">
        <f t="shared" ref="G31" si="41">D31-E31</f>
        <v>2607802.3200000003</v>
      </c>
    </row>
    <row r="32" spans="1:7" x14ac:dyDescent="0.2">
      <c r="A32" s="30"/>
      <c r="B32" s="10">
        <v>0</v>
      </c>
      <c r="C32" s="10">
        <v>0</v>
      </c>
      <c r="D32" s="10">
        <f t="shared" ref="D32:D33" si="42">B32+C32</f>
        <v>0</v>
      </c>
      <c r="E32" s="10">
        <v>0</v>
      </c>
      <c r="F32" s="10">
        <v>0</v>
      </c>
      <c r="G32" s="10">
        <f t="shared" ref="G32:G33" si="43">D32-E32</f>
        <v>0</v>
      </c>
    </row>
    <row r="33" spans="1:7" x14ac:dyDescent="0.2">
      <c r="A33" s="30"/>
      <c r="B33" s="10">
        <v>0</v>
      </c>
      <c r="C33" s="10">
        <v>0</v>
      </c>
      <c r="D33" s="10">
        <f t="shared" si="42"/>
        <v>0</v>
      </c>
      <c r="E33" s="10">
        <v>0</v>
      </c>
      <c r="F33" s="10">
        <v>0</v>
      </c>
      <c r="G33" s="10">
        <f t="shared" si="43"/>
        <v>0</v>
      </c>
    </row>
    <row r="34" spans="1:7" x14ac:dyDescent="0.2">
      <c r="A34" s="31" t="s">
        <v>122</v>
      </c>
      <c r="B34" s="11">
        <f t="shared" ref="B34:G34" si="44">SUM(B5:B33)</f>
        <v>495177011.99999988</v>
      </c>
      <c r="C34" s="11">
        <f t="shared" si="44"/>
        <v>249563449.81</v>
      </c>
      <c r="D34" s="11">
        <f t="shared" si="44"/>
        <v>744740461.8099997</v>
      </c>
      <c r="E34" s="11">
        <f t="shared" si="44"/>
        <v>301212349.93000007</v>
      </c>
      <c r="F34" s="11">
        <f t="shared" si="44"/>
        <v>301212349.93000007</v>
      </c>
      <c r="G34" s="11">
        <f t="shared" si="44"/>
        <v>443528111.87999994</v>
      </c>
    </row>
    <row r="36" spans="1:7" ht="55.35" customHeight="1" x14ac:dyDescent="0.2">
      <c r="A36" s="21" t="s">
        <v>157</v>
      </c>
      <c r="B36" s="22"/>
      <c r="C36" s="22"/>
      <c r="D36" s="22"/>
      <c r="E36" s="22"/>
      <c r="F36" s="22"/>
      <c r="G36" s="23"/>
    </row>
    <row r="37" spans="1:7" x14ac:dyDescent="0.2">
      <c r="A37" s="27"/>
      <c r="B37" s="24" t="s">
        <v>56</v>
      </c>
      <c r="C37" s="25"/>
      <c r="D37" s="25"/>
      <c r="E37" s="25"/>
      <c r="F37" s="26"/>
      <c r="G37" s="19" t="s">
        <v>55</v>
      </c>
    </row>
    <row r="38" spans="1:7" ht="20.399999999999999" x14ac:dyDescent="0.2">
      <c r="A38" s="28" t="s">
        <v>50</v>
      </c>
      <c r="B38" s="2" t="s">
        <v>51</v>
      </c>
      <c r="C38" s="2" t="s">
        <v>114</v>
      </c>
      <c r="D38" s="2" t="s">
        <v>52</v>
      </c>
      <c r="E38" s="2" t="s">
        <v>53</v>
      </c>
      <c r="F38" s="2" t="s">
        <v>54</v>
      </c>
      <c r="G38" s="20"/>
    </row>
    <row r="39" spans="1:7" x14ac:dyDescent="0.2">
      <c r="A39" s="32"/>
      <c r="B39" s="6"/>
      <c r="C39" s="6"/>
      <c r="D39" s="6"/>
      <c r="E39" s="6"/>
      <c r="F39" s="6"/>
      <c r="G39" s="6"/>
    </row>
    <row r="40" spans="1:7" x14ac:dyDescent="0.2">
      <c r="A40" s="33" t="s">
        <v>8</v>
      </c>
      <c r="B40" s="10">
        <v>0</v>
      </c>
      <c r="C40" s="10">
        <v>0</v>
      </c>
      <c r="D40" s="10">
        <f>B40+C40</f>
        <v>0</v>
      </c>
      <c r="E40" s="10">
        <v>0</v>
      </c>
      <c r="F40" s="10">
        <v>0</v>
      </c>
      <c r="G40" s="10">
        <f>D40-E40</f>
        <v>0</v>
      </c>
    </row>
    <row r="41" spans="1:7" x14ac:dyDescent="0.2">
      <c r="A41" s="33" t="s">
        <v>9</v>
      </c>
      <c r="B41" s="10">
        <v>0</v>
      </c>
      <c r="C41" s="10">
        <v>0</v>
      </c>
      <c r="D41" s="10">
        <f t="shared" ref="D41:D43" si="45">B41+C41</f>
        <v>0</v>
      </c>
      <c r="E41" s="10">
        <v>0</v>
      </c>
      <c r="F41" s="10">
        <v>0</v>
      </c>
      <c r="G41" s="10">
        <f t="shared" ref="G41:G43" si="46">D41-E41</f>
        <v>0</v>
      </c>
    </row>
    <row r="42" spans="1:7" x14ac:dyDescent="0.2">
      <c r="A42" s="33" t="s">
        <v>10</v>
      </c>
      <c r="B42" s="10">
        <v>0</v>
      </c>
      <c r="C42" s="10">
        <v>0</v>
      </c>
      <c r="D42" s="10">
        <f t="shared" si="45"/>
        <v>0</v>
      </c>
      <c r="E42" s="10">
        <v>0</v>
      </c>
      <c r="F42" s="10">
        <v>0</v>
      </c>
      <c r="G42" s="10">
        <f t="shared" si="46"/>
        <v>0</v>
      </c>
    </row>
    <row r="43" spans="1:7" x14ac:dyDescent="0.2">
      <c r="A43" s="33" t="s">
        <v>123</v>
      </c>
      <c r="B43" s="10">
        <v>0</v>
      </c>
      <c r="C43" s="10">
        <v>0</v>
      </c>
      <c r="D43" s="10">
        <f t="shared" si="45"/>
        <v>0</v>
      </c>
      <c r="E43" s="10">
        <v>0</v>
      </c>
      <c r="F43" s="10">
        <v>0</v>
      </c>
      <c r="G43" s="10">
        <f t="shared" si="46"/>
        <v>0</v>
      </c>
    </row>
    <row r="44" spans="1:7" x14ac:dyDescent="0.2">
      <c r="A44" s="33"/>
      <c r="B44" s="10"/>
      <c r="C44" s="10"/>
      <c r="D44" s="10"/>
      <c r="E44" s="10"/>
      <c r="F44" s="10"/>
      <c r="G44" s="10"/>
    </row>
    <row r="45" spans="1:7" x14ac:dyDescent="0.2">
      <c r="A45" s="31" t="s">
        <v>122</v>
      </c>
      <c r="B45" s="11">
        <f t="shared" ref="B45:G45" si="47">SUM(B40:B43)</f>
        <v>0</v>
      </c>
      <c r="C45" s="11">
        <f t="shared" si="47"/>
        <v>0</v>
      </c>
      <c r="D45" s="11">
        <f t="shared" si="47"/>
        <v>0</v>
      </c>
      <c r="E45" s="11">
        <f t="shared" si="47"/>
        <v>0</v>
      </c>
      <c r="F45" s="11">
        <f t="shared" si="47"/>
        <v>0</v>
      </c>
      <c r="G45" s="11">
        <f t="shared" si="47"/>
        <v>0</v>
      </c>
    </row>
    <row r="48" spans="1:7" ht="59.4" customHeight="1" x14ac:dyDescent="0.2">
      <c r="A48" s="24" t="s">
        <v>157</v>
      </c>
      <c r="B48" s="25"/>
      <c r="C48" s="25"/>
      <c r="D48" s="25"/>
      <c r="E48" s="25"/>
      <c r="F48" s="25"/>
      <c r="G48" s="26"/>
    </row>
    <row r="49" spans="1:7" x14ac:dyDescent="0.2">
      <c r="A49" s="27"/>
      <c r="B49" s="24" t="s">
        <v>56</v>
      </c>
      <c r="C49" s="25"/>
      <c r="D49" s="25"/>
      <c r="E49" s="25"/>
      <c r="F49" s="26"/>
      <c r="G49" s="19" t="s">
        <v>55</v>
      </c>
    </row>
    <row r="50" spans="1:7" ht="20.399999999999999" x14ac:dyDescent="0.2">
      <c r="A50" s="28" t="s">
        <v>50</v>
      </c>
      <c r="B50" s="2" t="s">
        <v>51</v>
      </c>
      <c r="C50" s="2" t="s">
        <v>114</v>
      </c>
      <c r="D50" s="2" t="s">
        <v>52</v>
      </c>
      <c r="E50" s="2" t="s">
        <v>53</v>
      </c>
      <c r="F50" s="2" t="s">
        <v>54</v>
      </c>
      <c r="G50" s="20"/>
    </row>
    <row r="51" spans="1:7" x14ac:dyDescent="0.2">
      <c r="A51" s="32"/>
      <c r="B51" s="6"/>
      <c r="C51" s="6"/>
      <c r="D51" s="6"/>
      <c r="E51" s="6"/>
      <c r="F51" s="6"/>
      <c r="G51" s="6"/>
    </row>
    <row r="52" spans="1:7" x14ac:dyDescent="0.2">
      <c r="A52" s="35" t="s">
        <v>12</v>
      </c>
      <c r="B52" s="10">
        <v>0</v>
      </c>
      <c r="C52" s="10">
        <v>0</v>
      </c>
      <c r="D52" s="10">
        <f t="shared" ref="D52:D64" si="48">B52+C52</f>
        <v>0</v>
      </c>
      <c r="E52" s="10">
        <v>0</v>
      </c>
      <c r="F52" s="10">
        <v>0</v>
      </c>
      <c r="G52" s="10">
        <f t="shared" ref="G52:G64" si="49">D52-E52</f>
        <v>0</v>
      </c>
    </row>
    <row r="53" spans="1:7" x14ac:dyDescent="0.2">
      <c r="A53" s="35"/>
      <c r="B53" s="10"/>
      <c r="C53" s="10"/>
      <c r="D53" s="10"/>
      <c r="E53" s="10"/>
      <c r="F53" s="10"/>
      <c r="G53" s="10"/>
    </row>
    <row r="54" spans="1:7" x14ac:dyDescent="0.2">
      <c r="A54" s="35" t="s">
        <v>11</v>
      </c>
      <c r="B54" s="10">
        <v>0</v>
      </c>
      <c r="C54" s="10">
        <v>0</v>
      </c>
      <c r="D54" s="10">
        <f t="shared" si="48"/>
        <v>0</v>
      </c>
      <c r="E54" s="10">
        <v>0</v>
      </c>
      <c r="F54" s="10">
        <v>0</v>
      </c>
      <c r="G54" s="10">
        <f t="shared" si="49"/>
        <v>0</v>
      </c>
    </row>
    <row r="55" spans="1:7" x14ac:dyDescent="0.2">
      <c r="A55" s="35"/>
      <c r="B55" s="10"/>
      <c r="C55" s="10"/>
      <c r="D55" s="10"/>
      <c r="E55" s="10"/>
      <c r="F55" s="10"/>
      <c r="G55" s="10"/>
    </row>
    <row r="56" spans="1:7" ht="20.399999999999999" x14ac:dyDescent="0.2">
      <c r="A56" s="35" t="s">
        <v>13</v>
      </c>
      <c r="B56" s="10">
        <v>0</v>
      </c>
      <c r="C56" s="10">
        <v>0</v>
      </c>
      <c r="D56" s="10">
        <f t="shared" si="48"/>
        <v>0</v>
      </c>
      <c r="E56" s="10">
        <v>0</v>
      </c>
      <c r="F56" s="10">
        <v>0</v>
      </c>
      <c r="G56" s="10">
        <f t="shared" si="49"/>
        <v>0</v>
      </c>
    </row>
    <row r="57" spans="1:7" x14ac:dyDescent="0.2">
      <c r="A57" s="35"/>
      <c r="B57" s="10"/>
      <c r="C57" s="10"/>
      <c r="D57" s="10"/>
      <c r="E57" s="10"/>
      <c r="F57" s="10"/>
      <c r="G57" s="10"/>
    </row>
    <row r="58" spans="1:7" x14ac:dyDescent="0.2">
      <c r="A58" s="35" t="s">
        <v>25</v>
      </c>
      <c r="B58" s="10">
        <v>0</v>
      </c>
      <c r="C58" s="10">
        <v>0</v>
      </c>
      <c r="D58" s="10">
        <f t="shared" si="48"/>
        <v>0</v>
      </c>
      <c r="E58" s="10">
        <v>0</v>
      </c>
      <c r="F58" s="10">
        <v>0</v>
      </c>
      <c r="G58" s="10">
        <f t="shared" si="49"/>
        <v>0</v>
      </c>
    </row>
    <row r="59" spans="1:7" x14ac:dyDescent="0.2">
      <c r="A59" s="35"/>
      <c r="B59" s="10"/>
      <c r="C59" s="10"/>
      <c r="D59" s="10"/>
      <c r="E59" s="10"/>
      <c r="F59" s="10"/>
      <c r="G59" s="10"/>
    </row>
    <row r="60" spans="1:7" ht="20.399999999999999" x14ac:dyDescent="0.2">
      <c r="A60" s="35" t="s">
        <v>26</v>
      </c>
      <c r="B60" s="10">
        <v>0</v>
      </c>
      <c r="C60" s="10">
        <v>0</v>
      </c>
      <c r="D60" s="10">
        <f t="shared" si="48"/>
        <v>0</v>
      </c>
      <c r="E60" s="10">
        <v>0</v>
      </c>
      <c r="F60" s="10">
        <v>0</v>
      </c>
      <c r="G60" s="10">
        <f t="shared" si="49"/>
        <v>0</v>
      </c>
    </row>
    <row r="61" spans="1:7" x14ac:dyDescent="0.2">
      <c r="A61" s="35"/>
      <c r="B61" s="10"/>
      <c r="C61" s="10"/>
      <c r="D61" s="10"/>
      <c r="E61" s="10"/>
      <c r="F61" s="10"/>
      <c r="G61" s="10"/>
    </row>
    <row r="62" spans="1:7" ht="20.399999999999999" x14ac:dyDescent="0.2">
      <c r="A62" s="35" t="s">
        <v>124</v>
      </c>
      <c r="B62" s="10">
        <v>0</v>
      </c>
      <c r="C62" s="10">
        <v>0</v>
      </c>
      <c r="D62" s="10">
        <f t="shared" ref="D62" si="50">B62+C62</f>
        <v>0</v>
      </c>
      <c r="E62" s="10">
        <v>0</v>
      </c>
      <c r="F62" s="10">
        <v>0</v>
      </c>
      <c r="G62" s="10">
        <f t="shared" ref="G62" si="51">D62-E62</f>
        <v>0</v>
      </c>
    </row>
    <row r="63" spans="1:7" x14ac:dyDescent="0.2">
      <c r="A63" s="35"/>
      <c r="B63" s="10"/>
      <c r="C63" s="10"/>
      <c r="D63" s="10"/>
      <c r="E63" s="10"/>
      <c r="F63" s="10"/>
      <c r="G63" s="10"/>
    </row>
    <row r="64" spans="1:7" x14ac:dyDescent="0.2">
      <c r="A64" s="35" t="s">
        <v>14</v>
      </c>
      <c r="B64" s="10">
        <v>0</v>
      </c>
      <c r="C64" s="10">
        <v>0</v>
      </c>
      <c r="D64" s="10">
        <f t="shared" si="48"/>
        <v>0</v>
      </c>
      <c r="E64" s="10">
        <v>0</v>
      </c>
      <c r="F64" s="10">
        <v>0</v>
      </c>
      <c r="G64" s="10">
        <f t="shared" si="49"/>
        <v>0</v>
      </c>
    </row>
    <row r="65" spans="1:7" x14ac:dyDescent="0.2">
      <c r="A65" s="35"/>
      <c r="B65" s="10"/>
      <c r="C65" s="10"/>
      <c r="D65" s="10"/>
      <c r="E65" s="10"/>
      <c r="F65" s="10"/>
      <c r="G65" s="10"/>
    </row>
    <row r="66" spans="1:7" x14ac:dyDescent="0.2">
      <c r="A66" s="35" t="s">
        <v>125</v>
      </c>
      <c r="B66" s="10">
        <v>17150423.649999999</v>
      </c>
      <c r="C66" s="10">
        <v>720000</v>
      </c>
      <c r="D66" s="10">
        <f t="shared" ref="D66" si="52">B66+C66</f>
        <v>17870423.649999999</v>
      </c>
      <c r="E66" s="10">
        <v>9124600</v>
      </c>
      <c r="F66" s="10">
        <v>9124600</v>
      </c>
      <c r="G66" s="10">
        <f t="shared" ref="G66" si="53">D66-E66</f>
        <v>8745823.6499999985</v>
      </c>
    </row>
    <row r="67" spans="1:7" x14ac:dyDescent="0.2">
      <c r="A67" s="35"/>
      <c r="B67" s="7"/>
      <c r="C67" s="7"/>
      <c r="D67" s="7"/>
      <c r="E67" s="7"/>
      <c r="F67" s="7"/>
      <c r="G67" s="7"/>
    </row>
    <row r="68" spans="1:7" x14ac:dyDescent="0.2">
      <c r="A68" s="34" t="s">
        <v>122</v>
      </c>
      <c r="B68" s="11">
        <f t="shared" ref="B68:G68" si="54">SUM(B52:B66)</f>
        <v>17150423.649999999</v>
      </c>
      <c r="C68" s="11">
        <f t="shared" si="54"/>
        <v>720000</v>
      </c>
      <c r="D68" s="11">
        <f t="shared" si="54"/>
        <v>17870423.649999999</v>
      </c>
      <c r="E68" s="11">
        <f t="shared" si="54"/>
        <v>9124600</v>
      </c>
      <c r="F68" s="11">
        <f t="shared" si="54"/>
        <v>9124600</v>
      </c>
      <c r="G68" s="11">
        <f t="shared" si="54"/>
        <v>8745823.6499999985</v>
      </c>
    </row>
    <row r="70" spans="1:7" x14ac:dyDescent="0.2">
      <c r="A70" s="1" t="s">
        <v>115</v>
      </c>
    </row>
    <row r="76" spans="1:7" x14ac:dyDescent="0.2">
      <c r="A76" s="8" t="s">
        <v>159</v>
      </c>
      <c r="B76" s="17"/>
      <c r="C76" s="17"/>
      <c r="D76" s="17" t="s">
        <v>160</v>
      </c>
      <c r="E76" s="17"/>
    </row>
    <row r="77" spans="1:7" x14ac:dyDescent="0.2">
      <c r="A77" s="9" t="s">
        <v>161</v>
      </c>
      <c r="B77" s="9"/>
      <c r="C77" s="9"/>
      <c r="D77" s="18" t="s">
        <v>162</v>
      </c>
      <c r="E77" s="18"/>
    </row>
  </sheetData>
  <sheetProtection formatCells="0" formatColumns="0" formatRows="0" insertRows="0" deleteRows="0" autoFilter="0"/>
  <mergeCells count="12">
    <mergeCell ref="B76:C76"/>
    <mergeCell ref="D76:E76"/>
    <mergeCell ref="D77:E77"/>
    <mergeCell ref="G2:G3"/>
    <mergeCell ref="A1:G1"/>
    <mergeCell ref="A36:G36"/>
    <mergeCell ref="G49:G50"/>
    <mergeCell ref="G37:G38"/>
    <mergeCell ref="A48:G48"/>
    <mergeCell ref="B2:F2"/>
    <mergeCell ref="B37:F37"/>
    <mergeCell ref="B49:F4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58" orientation="portrait" r:id="rId1"/>
  <ignoredErrors>
    <ignoredError sqref="B34:G34 D5:G33 D40:G45 B45:C45 D52:G67 B68:G6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showGridLines="0" zoomScaleNormal="100" workbookViewId="0">
      <selection sqref="A1:G24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0.1" customHeight="1" x14ac:dyDescent="0.2">
      <c r="A1" s="24" t="s">
        <v>129</v>
      </c>
      <c r="B1" s="25"/>
      <c r="C1" s="25"/>
      <c r="D1" s="25"/>
      <c r="E1" s="25"/>
      <c r="F1" s="25"/>
      <c r="G1" s="26"/>
    </row>
    <row r="2" spans="1:7" x14ac:dyDescent="0.2">
      <c r="A2" s="27"/>
      <c r="B2" s="24" t="s">
        <v>56</v>
      </c>
      <c r="C2" s="25"/>
      <c r="D2" s="25"/>
      <c r="E2" s="25"/>
      <c r="F2" s="26"/>
      <c r="G2" s="19" t="s">
        <v>55</v>
      </c>
    </row>
    <row r="3" spans="1:7" ht="24.9" customHeight="1" x14ac:dyDescent="0.2">
      <c r="A3" s="2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20"/>
    </row>
    <row r="4" spans="1:7" x14ac:dyDescent="0.2">
      <c r="A4" s="36"/>
      <c r="B4" s="6"/>
      <c r="C4" s="6"/>
      <c r="D4" s="6"/>
      <c r="E4" s="6"/>
      <c r="F4" s="6"/>
      <c r="G4" s="6"/>
    </row>
    <row r="5" spans="1:7" x14ac:dyDescent="0.2">
      <c r="A5" s="37" t="s">
        <v>0</v>
      </c>
      <c r="B5" s="10">
        <v>351417058.56999999</v>
      </c>
      <c r="C5" s="10">
        <v>65284098.170000002</v>
      </c>
      <c r="D5" s="10">
        <f>B5+C5</f>
        <v>416701156.74000001</v>
      </c>
      <c r="E5" s="10">
        <v>151143395.33000001</v>
      </c>
      <c r="F5" s="10">
        <v>151143395.33000001</v>
      </c>
      <c r="G5" s="10">
        <f>D5-E5</f>
        <v>265557761.41</v>
      </c>
    </row>
    <row r="6" spans="1:7" x14ac:dyDescent="0.2">
      <c r="A6" s="37"/>
      <c r="B6" s="10"/>
      <c r="C6" s="10"/>
      <c r="D6" s="10"/>
      <c r="E6" s="10"/>
      <c r="F6" s="10"/>
      <c r="G6" s="10"/>
    </row>
    <row r="7" spans="1:7" x14ac:dyDescent="0.2">
      <c r="A7" s="37" t="s">
        <v>1</v>
      </c>
      <c r="B7" s="10">
        <v>131284856.87</v>
      </c>
      <c r="C7" s="10">
        <v>184279351.63999999</v>
      </c>
      <c r="D7" s="10">
        <f>B7+C7</f>
        <v>315564208.50999999</v>
      </c>
      <c r="E7" s="10">
        <v>144829864.30000001</v>
      </c>
      <c r="F7" s="10">
        <v>144829864.30000001</v>
      </c>
      <c r="G7" s="10">
        <f>D7-E7</f>
        <v>170734344.20999998</v>
      </c>
    </row>
    <row r="8" spans="1:7" x14ac:dyDescent="0.2">
      <c r="A8" s="37"/>
      <c r="B8" s="10"/>
      <c r="C8" s="10"/>
      <c r="D8" s="10"/>
      <c r="E8" s="10"/>
      <c r="F8" s="10"/>
      <c r="G8" s="10"/>
    </row>
    <row r="9" spans="1:7" x14ac:dyDescent="0.2">
      <c r="A9" s="37" t="s">
        <v>2</v>
      </c>
      <c r="B9" s="10">
        <v>0</v>
      </c>
      <c r="C9" s="10">
        <v>0</v>
      </c>
      <c r="D9" s="10">
        <f>B9+C9</f>
        <v>0</v>
      </c>
      <c r="E9" s="10">
        <v>0</v>
      </c>
      <c r="F9" s="10">
        <v>0</v>
      </c>
      <c r="G9" s="10">
        <f>D9-E9</f>
        <v>0</v>
      </c>
    </row>
    <row r="10" spans="1:7" x14ac:dyDescent="0.2">
      <c r="A10" s="37"/>
      <c r="B10" s="10"/>
      <c r="C10" s="10"/>
      <c r="D10" s="10"/>
      <c r="E10" s="10"/>
      <c r="F10" s="10"/>
      <c r="G10" s="10"/>
    </row>
    <row r="11" spans="1:7" x14ac:dyDescent="0.2">
      <c r="A11" s="37" t="s">
        <v>39</v>
      </c>
      <c r="B11" s="10">
        <v>12475096.560000001</v>
      </c>
      <c r="C11" s="10">
        <v>0</v>
      </c>
      <c r="D11" s="10">
        <f>B11+C11</f>
        <v>12475096.560000001</v>
      </c>
      <c r="E11" s="10">
        <v>5239090.3</v>
      </c>
      <c r="F11" s="10">
        <v>5239090.3</v>
      </c>
      <c r="G11" s="10">
        <f>D11-E11</f>
        <v>7236006.2600000007</v>
      </c>
    </row>
    <row r="12" spans="1:7" x14ac:dyDescent="0.2">
      <c r="A12" s="37"/>
      <c r="B12" s="10"/>
      <c r="C12" s="10"/>
      <c r="D12" s="10"/>
      <c r="E12" s="10"/>
      <c r="F12" s="10"/>
      <c r="G12" s="10"/>
    </row>
    <row r="13" spans="1:7" x14ac:dyDescent="0.2">
      <c r="A13" s="37" t="s">
        <v>36</v>
      </c>
      <c r="B13" s="10">
        <v>0</v>
      </c>
      <c r="C13" s="10">
        <v>0</v>
      </c>
      <c r="D13" s="10">
        <f>B13+C13</f>
        <v>0</v>
      </c>
      <c r="E13" s="10">
        <v>0</v>
      </c>
      <c r="F13" s="10">
        <v>0</v>
      </c>
      <c r="G13" s="10">
        <f>D13-E13</f>
        <v>0</v>
      </c>
    </row>
    <row r="14" spans="1:7" x14ac:dyDescent="0.2">
      <c r="A14" s="38"/>
      <c r="B14" s="12"/>
      <c r="C14" s="12"/>
      <c r="D14" s="12"/>
      <c r="E14" s="12"/>
      <c r="F14" s="12"/>
      <c r="G14" s="12"/>
    </row>
    <row r="15" spans="1:7" x14ac:dyDescent="0.2">
      <c r="A15" s="39" t="s">
        <v>122</v>
      </c>
      <c r="B15" s="13">
        <f t="shared" ref="B15:G15" si="0">SUM(B5+B7+B9+B11+B13)</f>
        <v>495177012</v>
      </c>
      <c r="C15" s="13">
        <f t="shared" si="0"/>
        <v>249563449.81</v>
      </c>
      <c r="D15" s="13">
        <f t="shared" si="0"/>
        <v>744740461.80999994</v>
      </c>
      <c r="E15" s="13">
        <f t="shared" si="0"/>
        <v>301212349.93000001</v>
      </c>
      <c r="F15" s="13">
        <f t="shared" si="0"/>
        <v>301212349.93000001</v>
      </c>
      <c r="G15" s="13">
        <f t="shared" si="0"/>
        <v>443528111.88</v>
      </c>
    </row>
    <row r="16" spans="1:7" x14ac:dyDescent="0.2">
      <c r="B16" s="14"/>
      <c r="C16" s="14"/>
      <c r="D16" s="14"/>
      <c r="E16" s="14"/>
      <c r="F16" s="14"/>
      <c r="G16" s="14"/>
    </row>
    <row r="18" spans="1:5" x14ac:dyDescent="0.2">
      <c r="A18" s="1" t="s">
        <v>115</v>
      </c>
    </row>
    <row r="23" spans="1:5" x14ac:dyDescent="0.2">
      <c r="A23" s="8" t="s">
        <v>159</v>
      </c>
      <c r="B23" s="17"/>
      <c r="C23" s="17"/>
      <c r="D23" s="17" t="s">
        <v>160</v>
      </c>
      <c r="E23" s="17"/>
    </row>
    <row r="24" spans="1:5" x14ac:dyDescent="0.2">
      <c r="A24" s="9" t="s">
        <v>161</v>
      </c>
      <c r="B24" s="9"/>
      <c r="C24" s="9"/>
      <c r="D24" s="18" t="s">
        <v>162</v>
      </c>
      <c r="E24" s="18"/>
    </row>
  </sheetData>
  <sheetProtection formatCells="0" formatColumns="0" formatRows="0" autoFilter="0"/>
  <mergeCells count="6">
    <mergeCell ref="D24:E24"/>
    <mergeCell ref="G2:G3"/>
    <mergeCell ref="A1:G1"/>
    <mergeCell ref="B2:F2"/>
    <mergeCell ref="B23:C23"/>
    <mergeCell ref="D23:E23"/>
  </mergeCells>
  <printOptions horizontalCentered="1"/>
  <pageMargins left="0.70866141732283472" right="0.70866141732283472" top="0.74803149606299213" bottom="0.74803149606299213" header="0.31496062992125984" footer="0.31496062992125984"/>
  <pageSetup paperSize="141" orientation="landscape" r:id="rId1"/>
  <ignoredErrors>
    <ignoredError sqref="B15:G15 D5:G1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4"/>
  <sheetViews>
    <sheetView showGridLines="0" workbookViewId="0">
      <selection sqref="A1:G84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8" ht="60.6" customHeight="1" x14ac:dyDescent="0.2">
      <c r="A1" s="24" t="s">
        <v>128</v>
      </c>
      <c r="B1" s="25"/>
      <c r="C1" s="25"/>
      <c r="D1" s="25"/>
      <c r="E1" s="25"/>
      <c r="F1" s="25"/>
      <c r="G1" s="26"/>
    </row>
    <row r="2" spans="1:8" x14ac:dyDescent="0.2">
      <c r="A2" s="27"/>
      <c r="B2" s="24" t="s">
        <v>56</v>
      </c>
      <c r="C2" s="25"/>
      <c r="D2" s="25"/>
      <c r="E2" s="25"/>
      <c r="F2" s="26"/>
      <c r="G2" s="19" t="s">
        <v>55</v>
      </c>
    </row>
    <row r="3" spans="1:8" ht="24.9" customHeight="1" x14ac:dyDescent="0.2">
      <c r="A3" s="2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20"/>
    </row>
    <row r="4" spans="1:8" x14ac:dyDescent="0.2">
      <c r="A4" s="40" t="s">
        <v>57</v>
      </c>
      <c r="B4" s="15">
        <f>SUM(B5:B11)</f>
        <v>156362108.59</v>
      </c>
      <c r="C4" s="15">
        <f>SUM(C5:C11)</f>
        <v>0</v>
      </c>
      <c r="D4" s="15">
        <f>B4+C4</f>
        <v>156362108.59</v>
      </c>
      <c r="E4" s="15">
        <f>SUM(E5:E11)</f>
        <v>66628144.819999993</v>
      </c>
      <c r="F4" s="15">
        <f>SUM(F5:F11)</f>
        <v>66628144.819999993</v>
      </c>
      <c r="G4" s="15">
        <f>D4-E4</f>
        <v>89733963.770000011</v>
      </c>
    </row>
    <row r="5" spans="1:8" x14ac:dyDescent="0.2">
      <c r="A5" s="41" t="s">
        <v>61</v>
      </c>
      <c r="B5" s="10">
        <v>96903304.099999994</v>
      </c>
      <c r="C5" s="10">
        <v>0</v>
      </c>
      <c r="D5" s="10">
        <f t="shared" ref="D5:D68" si="0">B5+C5</f>
        <v>96903304.099999994</v>
      </c>
      <c r="E5" s="10">
        <v>46147647.920000002</v>
      </c>
      <c r="F5" s="10">
        <v>46147647.920000002</v>
      </c>
      <c r="G5" s="10">
        <f t="shared" ref="G5:G68" si="1">D5-E5</f>
        <v>50755656.179999992</v>
      </c>
      <c r="H5" s="4">
        <v>1100</v>
      </c>
    </row>
    <row r="6" spans="1:8" x14ac:dyDescent="0.2">
      <c r="A6" s="41" t="s">
        <v>62</v>
      </c>
      <c r="B6" s="10">
        <v>0</v>
      </c>
      <c r="C6" s="10">
        <v>0</v>
      </c>
      <c r="D6" s="10">
        <f t="shared" si="0"/>
        <v>0</v>
      </c>
      <c r="E6" s="10">
        <v>0</v>
      </c>
      <c r="F6" s="10">
        <v>0</v>
      </c>
      <c r="G6" s="10">
        <f t="shared" si="1"/>
        <v>0</v>
      </c>
      <c r="H6" s="4">
        <v>1200</v>
      </c>
    </row>
    <row r="7" spans="1:8" x14ac:dyDescent="0.2">
      <c r="A7" s="41" t="s">
        <v>63</v>
      </c>
      <c r="B7" s="10">
        <v>14308291.189999999</v>
      </c>
      <c r="C7" s="10">
        <v>0</v>
      </c>
      <c r="D7" s="10">
        <f t="shared" si="0"/>
        <v>14308291.189999999</v>
      </c>
      <c r="E7" s="10">
        <v>1070317.18</v>
      </c>
      <c r="F7" s="10">
        <v>1070317.18</v>
      </c>
      <c r="G7" s="10">
        <f t="shared" si="1"/>
        <v>13237974.01</v>
      </c>
      <c r="H7" s="4">
        <v>1300</v>
      </c>
    </row>
    <row r="8" spans="1:8" x14ac:dyDescent="0.2">
      <c r="A8" s="41" t="s">
        <v>33</v>
      </c>
      <c r="B8" s="10">
        <v>26703723.859999999</v>
      </c>
      <c r="C8" s="10">
        <v>0</v>
      </c>
      <c r="D8" s="10">
        <f t="shared" si="0"/>
        <v>26703723.859999999</v>
      </c>
      <c r="E8" s="10">
        <v>10090214.449999999</v>
      </c>
      <c r="F8" s="10">
        <v>10090214.449999999</v>
      </c>
      <c r="G8" s="10">
        <f t="shared" si="1"/>
        <v>16613509.41</v>
      </c>
      <c r="H8" s="4">
        <v>1400</v>
      </c>
    </row>
    <row r="9" spans="1:8" x14ac:dyDescent="0.2">
      <c r="A9" s="41" t="s">
        <v>64</v>
      </c>
      <c r="B9" s="10">
        <v>15027715.359999999</v>
      </c>
      <c r="C9" s="10">
        <v>0</v>
      </c>
      <c r="D9" s="10">
        <f t="shared" si="0"/>
        <v>15027715.359999999</v>
      </c>
      <c r="E9" s="10">
        <v>7839901.6500000004</v>
      </c>
      <c r="F9" s="10">
        <v>7839901.6500000004</v>
      </c>
      <c r="G9" s="10">
        <f t="shared" si="1"/>
        <v>7187813.709999999</v>
      </c>
      <c r="H9" s="4">
        <v>1500</v>
      </c>
    </row>
    <row r="10" spans="1:8" x14ac:dyDescent="0.2">
      <c r="A10" s="41" t="s">
        <v>34</v>
      </c>
      <c r="B10" s="10">
        <v>0</v>
      </c>
      <c r="C10" s="10">
        <v>0</v>
      </c>
      <c r="D10" s="10">
        <f t="shared" si="0"/>
        <v>0</v>
      </c>
      <c r="E10" s="10">
        <v>0</v>
      </c>
      <c r="F10" s="10">
        <v>0</v>
      </c>
      <c r="G10" s="10">
        <f t="shared" si="1"/>
        <v>0</v>
      </c>
      <c r="H10" s="4">
        <v>1600</v>
      </c>
    </row>
    <row r="11" spans="1:8" x14ac:dyDescent="0.2">
      <c r="A11" s="41" t="s">
        <v>65</v>
      </c>
      <c r="B11" s="10">
        <v>3419074.08</v>
      </c>
      <c r="C11" s="10">
        <v>0</v>
      </c>
      <c r="D11" s="10">
        <f t="shared" si="0"/>
        <v>3419074.08</v>
      </c>
      <c r="E11" s="10">
        <v>1480063.62</v>
      </c>
      <c r="F11" s="10">
        <v>1480063.62</v>
      </c>
      <c r="G11" s="10">
        <f t="shared" si="1"/>
        <v>1939010.46</v>
      </c>
      <c r="H11" s="4">
        <v>1700</v>
      </c>
    </row>
    <row r="12" spans="1:8" x14ac:dyDescent="0.2">
      <c r="A12" s="40" t="s">
        <v>117</v>
      </c>
      <c r="B12" s="16">
        <f>SUM(B13:B21)</f>
        <v>45180765.739999995</v>
      </c>
      <c r="C12" s="16">
        <f>SUM(C13:C21)</f>
        <v>5199044.74</v>
      </c>
      <c r="D12" s="16">
        <f t="shared" si="0"/>
        <v>50379810.479999997</v>
      </c>
      <c r="E12" s="16">
        <f>SUM(E13:E21)</f>
        <v>21335550.489999998</v>
      </c>
      <c r="F12" s="16">
        <f>SUM(F13:F21)</f>
        <v>21335550.489999998</v>
      </c>
      <c r="G12" s="16">
        <f t="shared" si="1"/>
        <v>29044259.989999998</v>
      </c>
      <c r="H12" s="5">
        <v>0</v>
      </c>
    </row>
    <row r="13" spans="1:8" x14ac:dyDescent="0.2">
      <c r="A13" s="41" t="s">
        <v>66</v>
      </c>
      <c r="B13" s="10">
        <v>3758560.74</v>
      </c>
      <c r="C13" s="10">
        <v>371520.84</v>
      </c>
      <c r="D13" s="10">
        <f t="shared" si="0"/>
        <v>4130081.58</v>
      </c>
      <c r="E13" s="10">
        <v>1777556.41</v>
      </c>
      <c r="F13" s="10">
        <v>1777556.41</v>
      </c>
      <c r="G13" s="10">
        <f t="shared" si="1"/>
        <v>2352525.17</v>
      </c>
      <c r="H13" s="4">
        <v>2100</v>
      </c>
    </row>
    <row r="14" spans="1:8" x14ac:dyDescent="0.2">
      <c r="A14" s="41" t="s">
        <v>67</v>
      </c>
      <c r="B14" s="10">
        <v>1354684.88</v>
      </c>
      <c r="C14" s="10">
        <v>2500</v>
      </c>
      <c r="D14" s="10">
        <f t="shared" si="0"/>
        <v>1357184.88</v>
      </c>
      <c r="E14" s="10">
        <v>382492.55</v>
      </c>
      <c r="F14" s="10">
        <v>382492.55</v>
      </c>
      <c r="G14" s="10">
        <f t="shared" si="1"/>
        <v>974692.32999999984</v>
      </c>
      <c r="H14" s="4">
        <v>2200</v>
      </c>
    </row>
    <row r="15" spans="1:8" x14ac:dyDescent="0.2">
      <c r="A15" s="41" t="s">
        <v>68</v>
      </c>
      <c r="B15" s="10">
        <v>119889.36</v>
      </c>
      <c r="C15" s="10">
        <v>0</v>
      </c>
      <c r="D15" s="10">
        <f t="shared" si="0"/>
        <v>119889.36</v>
      </c>
      <c r="E15" s="10">
        <v>0</v>
      </c>
      <c r="F15" s="10">
        <v>0</v>
      </c>
      <c r="G15" s="10">
        <f t="shared" si="1"/>
        <v>119889.36</v>
      </c>
      <c r="H15" s="4">
        <v>2300</v>
      </c>
    </row>
    <row r="16" spans="1:8" x14ac:dyDescent="0.2">
      <c r="A16" s="41" t="s">
        <v>69</v>
      </c>
      <c r="B16" s="10">
        <v>5097429.1100000003</v>
      </c>
      <c r="C16" s="10">
        <v>316621.5</v>
      </c>
      <c r="D16" s="10">
        <f t="shared" si="0"/>
        <v>5414050.6100000003</v>
      </c>
      <c r="E16" s="10">
        <v>3201870.67</v>
      </c>
      <c r="F16" s="10">
        <v>3201870.67</v>
      </c>
      <c r="G16" s="10">
        <f t="shared" si="1"/>
        <v>2212179.9400000004</v>
      </c>
      <c r="H16" s="4">
        <v>2400</v>
      </c>
    </row>
    <row r="17" spans="1:8" x14ac:dyDescent="0.2">
      <c r="A17" s="41" t="s">
        <v>70</v>
      </c>
      <c r="B17" s="10">
        <v>788792</v>
      </c>
      <c r="C17" s="10">
        <v>359500</v>
      </c>
      <c r="D17" s="10">
        <f t="shared" si="0"/>
        <v>1148292</v>
      </c>
      <c r="E17" s="10">
        <v>117820.59</v>
      </c>
      <c r="F17" s="10">
        <v>117820.59</v>
      </c>
      <c r="G17" s="10">
        <f t="shared" si="1"/>
        <v>1030471.41</v>
      </c>
      <c r="H17" s="4">
        <v>2500</v>
      </c>
    </row>
    <row r="18" spans="1:8" x14ac:dyDescent="0.2">
      <c r="A18" s="41" t="s">
        <v>71</v>
      </c>
      <c r="B18" s="10">
        <v>21722395.370000001</v>
      </c>
      <c r="C18" s="10">
        <v>217000</v>
      </c>
      <c r="D18" s="10">
        <f t="shared" si="0"/>
        <v>21939395.370000001</v>
      </c>
      <c r="E18" s="10">
        <v>9975789.2799999993</v>
      </c>
      <c r="F18" s="10">
        <v>9975789.2799999993</v>
      </c>
      <c r="G18" s="10">
        <f t="shared" si="1"/>
        <v>11963606.090000002</v>
      </c>
      <c r="H18" s="4">
        <v>2600</v>
      </c>
    </row>
    <row r="19" spans="1:8" x14ac:dyDescent="0.2">
      <c r="A19" s="41" t="s">
        <v>72</v>
      </c>
      <c r="B19" s="10">
        <v>5346978.59</v>
      </c>
      <c r="C19" s="10">
        <v>3657544.31</v>
      </c>
      <c r="D19" s="10">
        <f t="shared" si="0"/>
        <v>9004522.9000000004</v>
      </c>
      <c r="E19" s="10">
        <v>2957338.56</v>
      </c>
      <c r="F19" s="10">
        <v>2957338.56</v>
      </c>
      <c r="G19" s="10">
        <f t="shared" si="1"/>
        <v>6047184.3399999999</v>
      </c>
      <c r="H19" s="4">
        <v>2700</v>
      </c>
    </row>
    <row r="20" spans="1:8" x14ac:dyDescent="0.2">
      <c r="A20" s="41" t="s">
        <v>73</v>
      </c>
      <c r="B20" s="10">
        <v>900000</v>
      </c>
      <c r="C20" s="10">
        <v>-100000</v>
      </c>
      <c r="D20" s="10">
        <f t="shared" si="0"/>
        <v>800000</v>
      </c>
      <c r="E20" s="10">
        <v>0</v>
      </c>
      <c r="F20" s="10">
        <v>0</v>
      </c>
      <c r="G20" s="10">
        <f t="shared" si="1"/>
        <v>800000</v>
      </c>
      <c r="H20" s="4">
        <v>2800</v>
      </c>
    </row>
    <row r="21" spans="1:8" x14ac:dyDescent="0.2">
      <c r="A21" s="41" t="s">
        <v>74</v>
      </c>
      <c r="B21" s="10">
        <v>6092035.6900000004</v>
      </c>
      <c r="C21" s="10">
        <v>374358.09</v>
      </c>
      <c r="D21" s="10">
        <f t="shared" si="0"/>
        <v>6466393.7800000003</v>
      </c>
      <c r="E21" s="10">
        <v>2922682.43</v>
      </c>
      <c r="F21" s="10">
        <v>2922682.43</v>
      </c>
      <c r="G21" s="10">
        <f t="shared" si="1"/>
        <v>3543711.35</v>
      </c>
      <c r="H21" s="4">
        <v>2900</v>
      </c>
    </row>
    <row r="22" spans="1:8" x14ac:dyDescent="0.2">
      <c r="A22" s="40" t="s">
        <v>58</v>
      </c>
      <c r="B22" s="16">
        <f>SUM(B23:B31)</f>
        <v>92181279.609999985</v>
      </c>
      <c r="C22" s="16">
        <f>SUM(C23:C31)</f>
        <v>14892260.419999998</v>
      </c>
      <c r="D22" s="16">
        <f t="shared" si="0"/>
        <v>107073540.02999999</v>
      </c>
      <c r="E22" s="16">
        <f>SUM(E23:E31)</f>
        <v>29033129.329999998</v>
      </c>
      <c r="F22" s="16">
        <f>SUM(F23:F31)</f>
        <v>29033129.329999998</v>
      </c>
      <c r="G22" s="16">
        <f t="shared" si="1"/>
        <v>78040410.699999988</v>
      </c>
      <c r="H22" s="5">
        <v>0</v>
      </c>
    </row>
    <row r="23" spans="1:8" x14ac:dyDescent="0.2">
      <c r="A23" s="41" t="s">
        <v>75</v>
      </c>
      <c r="B23" s="10">
        <v>29548900</v>
      </c>
      <c r="C23" s="10">
        <v>2751300</v>
      </c>
      <c r="D23" s="10">
        <f t="shared" si="0"/>
        <v>32300200</v>
      </c>
      <c r="E23" s="10">
        <v>9639173.1199999992</v>
      </c>
      <c r="F23" s="10">
        <v>9639173.1199999992</v>
      </c>
      <c r="G23" s="10">
        <f t="shared" si="1"/>
        <v>22661026.880000003</v>
      </c>
      <c r="H23" s="4">
        <v>3100</v>
      </c>
    </row>
    <row r="24" spans="1:8" x14ac:dyDescent="0.2">
      <c r="A24" s="41" t="s">
        <v>76</v>
      </c>
      <c r="B24" s="10">
        <v>3987101.33</v>
      </c>
      <c r="C24" s="10">
        <v>777678.8</v>
      </c>
      <c r="D24" s="10">
        <f t="shared" si="0"/>
        <v>4764780.13</v>
      </c>
      <c r="E24" s="10">
        <v>1517308.4</v>
      </c>
      <c r="F24" s="10">
        <v>1517308.4</v>
      </c>
      <c r="G24" s="10">
        <f t="shared" si="1"/>
        <v>3247471.73</v>
      </c>
      <c r="H24" s="4">
        <v>3200</v>
      </c>
    </row>
    <row r="25" spans="1:8" x14ac:dyDescent="0.2">
      <c r="A25" s="41" t="s">
        <v>77</v>
      </c>
      <c r="B25" s="10">
        <v>17466540.02</v>
      </c>
      <c r="C25" s="10">
        <v>5981995.0099999998</v>
      </c>
      <c r="D25" s="10">
        <f t="shared" si="0"/>
        <v>23448535.030000001</v>
      </c>
      <c r="E25" s="10">
        <v>5725540.6799999997</v>
      </c>
      <c r="F25" s="10">
        <v>5725540.6799999997</v>
      </c>
      <c r="G25" s="10">
        <f t="shared" si="1"/>
        <v>17722994.350000001</v>
      </c>
      <c r="H25" s="4">
        <v>3300</v>
      </c>
    </row>
    <row r="26" spans="1:8" x14ac:dyDescent="0.2">
      <c r="A26" s="41" t="s">
        <v>78</v>
      </c>
      <c r="B26" s="10">
        <v>14773047.689999999</v>
      </c>
      <c r="C26" s="10">
        <v>3488714.84</v>
      </c>
      <c r="D26" s="10">
        <f t="shared" si="0"/>
        <v>18261762.530000001</v>
      </c>
      <c r="E26" s="10">
        <v>2199446.81</v>
      </c>
      <c r="F26" s="10">
        <v>2199446.81</v>
      </c>
      <c r="G26" s="10">
        <f t="shared" si="1"/>
        <v>16062315.720000001</v>
      </c>
      <c r="H26" s="4">
        <v>3400</v>
      </c>
    </row>
    <row r="27" spans="1:8" x14ac:dyDescent="0.2">
      <c r="A27" s="41" t="s">
        <v>79</v>
      </c>
      <c r="B27" s="10">
        <v>3063030.53</v>
      </c>
      <c r="C27" s="10">
        <v>724271.77</v>
      </c>
      <c r="D27" s="10">
        <f t="shared" si="0"/>
        <v>3787302.3</v>
      </c>
      <c r="E27" s="10">
        <v>1005391.22</v>
      </c>
      <c r="F27" s="10">
        <v>1005391.22</v>
      </c>
      <c r="G27" s="10">
        <f t="shared" si="1"/>
        <v>2781911.08</v>
      </c>
      <c r="H27" s="4">
        <v>3500</v>
      </c>
    </row>
    <row r="28" spans="1:8" x14ac:dyDescent="0.2">
      <c r="A28" s="41" t="s">
        <v>126</v>
      </c>
      <c r="B28" s="10">
        <v>726902.91</v>
      </c>
      <c r="C28" s="10">
        <v>-6500</v>
      </c>
      <c r="D28" s="10">
        <f t="shared" si="0"/>
        <v>720402.91</v>
      </c>
      <c r="E28" s="10">
        <v>106232.8</v>
      </c>
      <c r="F28" s="10">
        <v>106232.8</v>
      </c>
      <c r="G28" s="10">
        <f t="shared" si="1"/>
        <v>614170.11</v>
      </c>
      <c r="H28" s="4">
        <v>3600</v>
      </c>
    </row>
    <row r="29" spans="1:8" x14ac:dyDescent="0.2">
      <c r="A29" s="41" t="s">
        <v>80</v>
      </c>
      <c r="B29" s="10">
        <v>369631.7</v>
      </c>
      <c r="C29" s="10">
        <v>20500</v>
      </c>
      <c r="D29" s="10">
        <f t="shared" si="0"/>
        <v>390131.7</v>
      </c>
      <c r="E29" s="10">
        <v>93256.58</v>
      </c>
      <c r="F29" s="10">
        <v>93256.58</v>
      </c>
      <c r="G29" s="10">
        <f t="shared" si="1"/>
        <v>296875.12</v>
      </c>
      <c r="H29" s="4">
        <v>3700</v>
      </c>
    </row>
    <row r="30" spans="1:8" x14ac:dyDescent="0.2">
      <c r="A30" s="41" t="s">
        <v>81</v>
      </c>
      <c r="B30" s="10">
        <v>8980900</v>
      </c>
      <c r="C30" s="10">
        <v>705800</v>
      </c>
      <c r="D30" s="10">
        <f t="shared" si="0"/>
        <v>9686700</v>
      </c>
      <c r="E30" s="10">
        <v>4852243.12</v>
      </c>
      <c r="F30" s="10">
        <v>4852243.12</v>
      </c>
      <c r="G30" s="10">
        <f t="shared" si="1"/>
        <v>4834456.88</v>
      </c>
      <c r="H30" s="4">
        <v>3800</v>
      </c>
    </row>
    <row r="31" spans="1:8" x14ac:dyDescent="0.2">
      <c r="A31" s="41" t="s">
        <v>18</v>
      </c>
      <c r="B31" s="10">
        <v>13265225.43</v>
      </c>
      <c r="C31" s="10">
        <v>448500</v>
      </c>
      <c r="D31" s="10">
        <f t="shared" si="0"/>
        <v>13713725.43</v>
      </c>
      <c r="E31" s="10">
        <v>3894536.6</v>
      </c>
      <c r="F31" s="10">
        <v>3894536.6</v>
      </c>
      <c r="G31" s="10">
        <f t="shared" si="1"/>
        <v>9819188.8300000001</v>
      </c>
      <c r="H31" s="4">
        <v>3900</v>
      </c>
    </row>
    <row r="32" spans="1:8" x14ac:dyDescent="0.2">
      <c r="A32" s="40" t="s">
        <v>118</v>
      </c>
      <c r="B32" s="16">
        <f>SUM(B33:B41)</f>
        <v>61196564.230000004</v>
      </c>
      <c r="C32" s="16">
        <f>SUM(C33:C41)</f>
        <v>31804770.010000002</v>
      </c>
      <c r="D32" s="16">
        <f t="shared" si="0"/>
        <v>93001334.24000001</v>
      </c>
      <c r="E32" s="16">
        <f>SUM(E33:E41)</f>
        <v>39385660.989999995</v>
      </c>
      <c r="F32" s="16">
        <f>SUM(F33:F41)</f>
        <v>39385660.989999995</v>
      </c>
      <c r="G32" s="16">
        <f t="shared" si="1"/>
        <v>53615673.250000015</v>
      </c>
      <c r="H32" s="5">
        <v>0</v>
      </c>
    </row>
    <row r="33" spans="1:8" x14ac:dyDescent="0.2">
      <c r="A33" s="41" t="s">
        <v>82</v>
      </c>
      <c r="B33" s="10">
        <v>17080423.649999999</v>
      </c>
      <c r="C33" s="10">
        <v>720000</v>
      </c>
      <c r="D33" s="10">
        <f t="shared" si="0"/>
        <v>17800423.649999999</v>
      </c>
      <c r="E33" s="10">
        <v>9064000</v>
      </c>
      <c r="F33" s="10">
        <v>9064000</v>
      </c>
      <c r="G33" s="10">
        <f t="shared" si="1"/>
        <v>8736423.6499999985</v>
      </c>
      <c r="H33" s="4">
        <v>4100</v>
      </c>
    </row>
    <row r="34" spans="1:8" x14ac:dyDescent="0.2">
      <c r="A34" s="41" t="s">
        <v>83</v>
      </c>
      <c r="B34" s="10">
        <v>70000</v>
      </c>
      <c r="C34" s="10">
        <v>0</v>
      </c>
      <c r="D34" s="10">
        <f t="shared" si="0"/>
        <v>70000</v>
      </c>
      <c r="E34" s="10">
        <v>60600</v>
      </c>
      <c r="F34" s="10">
        <v>60600</v>
      </c>
      <c r="G34" s="10">
        <f t="shared" si="1"/>
        <v>9400</v>
      </c>
      <c r="H34" s="4">
        <v>4200</v>
      </c>
    </row>
    <row r="35" spans="1:8" x14ac:dyDescent="0.2">
      <c r="A35" s="41" t="s">
        <v>84</v>
      </c>
      <c r="B35" s="10">
        <v>8200000</v>
      </c>
      <c r="C35" s="10">
        <v>11616103.710000001</v>
      </c>
      <c r="D35" s="10">
        <f t="shared" si="0"/>
        <v>19816103.710000001</v>
      </c>
      <c r="E35" s="10">
        <v>2623974.0299999998</v>
      </c>
      <c r="F35" s="10">
        <v>2623974.0299999998</v>
      </c>
      <c r="G35" s="10">
        <f t="shared" si="1"/>
        <v>17192129.68</v>
      </c>
      <c r="H35" s="4">
        <v>4300</v>
      </c>
    </row>
    <row r="36" spans="1:8" x14ac:dyDescent="0.2">
      <c r="A36" s="41" t="s">
        <v>85</v>
      </c>
      <c r="B36" s="10">
        <v>23371044.02</v>
      </c>
      <c r="C36" s="10">
        <v>19468666.300000001</v>
      </c>
      <c r="D36" s="10">
        <f t="shared" si="0"/>
        <v>42839710.32</v>
      </c>
      <c r="E36" s="10">
        <v>22397996.66</v>
      </c>
      <c r="F36" s="10">
        <v>22397996.66</v>
      </c>
      <c r="G36" s="10">
        <f t="shared" si="1"/>
        <v>20441713.66</v>
      </c>
      <c r="H36" s="4">
        <v>4400</v>
      </c>
    </row>
    <row r="37" spans="1:8" x14ac:dyDescent="0.2">
      <c r="A37" s="41" t="s">
        <v>39</v>
      </c>
      <c r="B37" s="10">
        <v>12475096.560000001</v>
      </c>
      <c r="C37" s="10">
        <v>0</v>
      </c>
      <c r="D37" s="10">
        <f t="shared" si="0"/>
        <v>12475096.560000001</v>
      </c>
      <c r="E37" s="10">
        <v>5239090.3</v>
      </c>
      <c r="F37" s="10">
        <v>5239090.3</v>
      </c>
      <c r="G37" s="10">
        <f t="shared" si="1"/>
        <v>7236006.2600000007</v>
      </c>
      <c r="H37" s="4">
        <v>4500</v>
      </c>
    </row>
    <row r="38" spans="1:8" x14ac:dyDescent="0.2">
      <c r="A38" s="41" t="s">
        <v>86</v>
      </c>
      <c r="B38" s="10">
        <v>0</v>
      </c>
      <c r="C38" s="10">
        <v>0</v>
      </c>
      <c r="D38" s="10">
        <f t="shared" si="0"/>
        <v>0</v>
      </c>
      <c r="E38" s="10">
        <v>0</v>
      </c>
      <c r="F38" s="10">
        <v>0</v>
      </c>
      <c r="G38" s="10">
        <f t="shared" si="1"/>
        <v>0</v>
      </c>
      <c r="H38" s="4">
        <v>4600</v>
      </c>
    </row>
    <row r="39" spans="1:8" x14ac:dyDescent="0.2">
      <c r="A39" s="41" t="s">
        <v>87</v>
      </c>
      <c r="B39" s="10">
        <v>0</v>
      </c>
      <c r="C39" s="10">
        <v>0</v>
      </c>
      <c r="D39" s="10">
        <f t="shared" si="0"/>
        <v>0</v>
      </c>
      <c r="E39" s="10">
        <v>0</v>
      </c>
      <c r="F39" s="10">
        <v>0</v>
      </c>
      <c r="G39" s="10">
        <f t="shared" si="1"/>
        <v>0</v>
      </c>
      <c r="H39" s="4">
        <v>4700</v>
      </c>
    </row>
    <row r="40" spans="1:8" x14ac:dyDescent="0.2">
      <c r="A40" s="41" t="s">
        <v>35</v>
      </c>
      <c r="B40" s="10">
        <v>0</v>
      </c>
      <c r="C40" s="10">
        <v>0</v>
      </c>
      <c r="D40" s="10">
        <f t="shared" si="0"/>
        <v>0</v>
      </c>
      <c r="E40" s="10">
        <v>0</v>
      </c>
      <c r="F40" s="10">
        <v>0</v>
      </c>
      <c r="G40" s="10">
        <f t="shared" si="1"/>
        <v>0</v>
      </c>
      <c r="H40" s="4">
        <v>4800</v>
      </c>
    </row>
    <row r="41" spans="1:8" x14ac:dyDescent="0.2">
      <c r="A41" s="41" t="s">
        <v>88</v>
      </c>
      <c r="B41" s="10">
        <v>0</v>
      </c>
      <c r="C41" s="10">
        <v>0</v>
      </c>
      <c r="D41" s="10">
        <f t="shared" si="0"/>
        <v>0</v>
      </c>
      <c r="E41" s="10">
        <v>0</v>
      </c>
      <c r="F41" s="10">
        <v>0</v>
      </c>
      <c r="G41" s="10">
        <f t="shared" si="1"/>
        <v>0</v>
      </c>
      <c r="H41" s="4">
        <v>4900</v>
      </c>
    </row>
    <row r="42" spans="1:8" x14ac:dyDescent="0.2">
      <c r="A42" s="40" t="s">
        <v>119</v>
      </c>
      <c r="B42" s="16">
        <f>SUM(B43:B51)</f>
        <v>25294810.41</v>
      </c>
      <c r="C42" s="16">
        <f>SUM(C43:C51)</f>
        <v>31733530.289999999</v>
      </c>
      <c r="D42" s="16">
        <f t="shared" si="0"/>
        <v>57028340.700000003</v>
      </c>
      <c r="E42" s="16">
        <f>SUM(E43:E51)</f>
        <v>18223449.66</v>
      </c>
      <c r="F42" s="16">
        <f>SUM(F43:F51)</f>
        <v>18223449.66</v>
      </c>
      <c r="G42" s="16">
        <f t="shared" si="1"/>
        <v>38804891.040000007</v>
      </c>
      <c r="H42" s="5">
        <v>0</v>
      </c>
    </row>
    <row r="43" spans="1:8" x14ac:dyDescent="0.2">
      <c r="A43" s="42" t="s">
        <v>89</v>
      </c>
      <c r="B43" s="10">
        <v>3096577</v>
      </c>
      <c r="C43" s="10">
        <v>743126.99</v>
      </c>
      <c r="D43" s="10">
        <f t="shared" si="0"/>
        <v>3839703.99</v>
      </c>
      <c r="E43" s="10">
        <v>1154569.6000000001</v>
      </c>
      <c r="F43" s="10">
        <v>1154569.6000000001</v>
      </c>
      <c r="G43" s="10">
        <f t="shared" si="1"/>
        <v>2685134.39</v>
      </c>
      <c r="H43" s="4">
        <v>5100</v>
      </c>
    </row>
    <row r="44" spans="1:8" x14ac:dyDescent="0.2">
      <c r="A44" s="41" t="s">
        <v>90</v>
      </c>
      <c r="B44" s="10">
        <v>258500</v>
      </c>
      <c r="C44" s="10">
        <v>100973.6</v>
      </c>
      <c r="D44" s="10">
        <f t="shared" si="0"/>
        <v>359473.6</v>
      </c>
      <c r="E44" s="10">
        <v>0</v>
      </c>
      <c r="F44" s="10">
        <v>0</v>
      </c>
      <c r="G44" s="10">
        <f t="shared" si="1"/>
        <v>359473.6</v>
      </c>
      <c r="H44" s="4">
        <v>5200</v>
      </c>
    </row>
    <row r="45" spans="1:8" x14ac:dyDescent="0.2">
      <c r="A45" s="41" t="s">
        <v>91</v>
      </c>
      <c r="B45" s="10">
        <v>125000</v>
      </c>
      <c r="C45" s="10">
        <v>634153.84</v>
      </c>
      <c r="D45" s="10">
        <f t="shared" si="0"/>
        <v>759153.84</v>
      </c>
      <c r="E45" s="10">
        <v>0</v>
      </c>
      <c r="F45" s="10">
        <v>0</v>
      </c>
      <c r="G45" s="10">
        <f t="shared" si="1"/>
        <v>759153.84</v>
      </c>
      <c r="H45" s="4">
        <v>5300</v>
      </c>
    </row>
    <row r="46" spans="1:8" x14ac:dyDescent="0.2">
      <c r="A46" s="41" t="s">
        <v>92</v>
      </c>
      <c r="B46" s="10">
        <v>18674871.77</v>
      </c>
      <c r="C46" s="10">
        <v>20386287.5</v>
      </c>
      <c r="D46" s="10">
        <f t="shared" si="0"/>
        <v>39061159.269999996</v>
      </c>
      <c r="E46" s="10">
        <v>9315373.0399999991</v>
      </c>
      <c r="F46" s="10">
        <v>9315373.0399999991</v>
      </c>
      <c r="G46" s="10">
        <f t="shared" si="1"/>
        <v>29745786.229999997</v>
      </c>
      <c r="H46" s="4">
        <v>5400</v>
      </c>
    </row>
    <row r="47" spans="1:8" x14ac:dyDescent="0.2">
      <c r="A47" s="41" t="s">
        <v>93</v>
      </c>
      <c r="B47" s="10">
        <v>1200000</v>
      </c>
      <c r="C47" s="10">
        <v>-1000000</v>
      </c>
      <c r="D47" s="10">
        <f t="shared" si="0"/>
        <v>200000</v>
      </c>
      <c r="E47" s="10">
        <v>0</v>
      </c>
      <c r="F47" s="10">
        <v>0</v>
      </c>
      <c r="G47" s="10">
        <f t="shared" si="1"/>
        <v>200000</v>
      </c>
      <c r="H47" s="4">
        <v>5500</v>
      </c>
    </row>
    <row r="48" spans="1:8" x14ac:dyDescent="0.2">
      <c r="A48" s="41" t="s">
        <v>94</v>
      </c>
      <c r="B48" s="10">
        <v>1109400</v>
      </c>
      <c r="C48" s="10">
        <v>11025880</v>
      </c>
      <c r="D48" s="10">
        <f t="shared" si="0"/>
        <v>12135280</v>
      </c>
      <c r="E48" s="10">
        <v>7664727</v>
      </c>
      <c r="F48" s="10">
        <v>7664727</v>
      </c>
      <c r="G48" s="10">
        <f t="shared" si="1"/>
        <v>4470553</v>
      </c>
      <c r="H48" s="4">
        <v>5600</v>
      </c>
    </row>
    <row r="49" spans="1:8" x14ac:dyDescent="0.2">
      <c r="A49" s="41" t="s">
        <v>95</v>
      </c>
      <c r="B49" s="10">
        <v>0</v>
      </c>
      <c r="C49" s="10">
        <v>0</v>
      </c>
      <c r="D49" s="10">
        <f t="shared" si="0"/>
        <v>0</v>
      </c>
      <c r="E49" s="10">
        <v>0</v>
      </c>
      <c r="F49" s="10">
        <v>0</v>
      </c>
      <c r="G49" s="10">
        <f t="shared" si="1"/>
        <v>0</v>
      </c>
      <c r="H49" s="4">
        <v>5700</v>
      </c>
    </row>
    <row r="50" spans="1:8" x14ac:dyDescent="0.2">
      <c r="A50" s="41" t="s">
        <v>96</v>
      </c>
      <c r="B50" s="10">
        <v>0</v>
      </c>
      <c r="C50" s="10">
        <v>0</v>
      </c>
      <c r="D50" s="10">
        <f t="shared" si="0"/>
        <v>0</v>
      </c>
      <c r="E50" s="10">
        <v>0</v>
      </c>
      <c r="F50" s="10">
        <v>0</v>
      </c>
      <c r="G50" s="10">
        <f t="shared" si="1"/>
        <v>0</v>
      </c>
      <c r="H50" s="4">
        <v>5800</v>
      </c>
    </row>
    <row r="51" spans="1:8" x14ac:dyDescent="0.2">
      <c r="A51" s="41" t="s">
        <v>97</v>
      </c>
      <c r="B51" s="10">
        <v>830461.64</v>
      </c>
      <c r="C51" s="10">
        <v>-156891.64000000001</v>
      </c>
      <c r="D51" s="10">
        <f t="shared" si="0"/>
        <v>673570</v>
      </c>
      <c r="E51" s="10">
        <v>88780.02</v>
      </c>
      <c r="F51" s="10">
        <v>88780.02</v>
      </c>
      <c r="G51" s="10">
        <f t="shared" si="1"/>
        <v>584789.98</v>
      </c>
      <c r="H51" s="4">
        <v>5900</v>
      </c>
    </row>
    <row r="52" spans="1:8" x14ac:dyDescent="0.2">
      <c r="A52" s="40" t="s">
        <v>59</v>
      </c>
      <c r="B52" s="16">
        <f>SUM(B53:B55)</f>
        <v>104990046.45999999</v>
      </c>
      <c r="C52" s="16">
        <f>SUM(C53:C55)</f>
        <v>150089296.34999999</v>
      </c>
      <c r="D52" s="16">
        <f t="shared" si="0"/>
        <v>255079342.81</v>
      </c>
      <c r="E52" s="16">
        <f>SUM(E53:E55)</f>
        <v>124846414.64</v>
      </c>
      <c r="F52" s="16">
        <f>SUM(F53:F55)</f>
        <v>124846414.64</v>
      </c>
      <c r="G52" s="16">
        <f t="shared" si="1"/>
        <v>130232928.17</v>
      </c>
      <c r="H52" s="5">
        <v>0</v>
      </c>
    </row>
    <row r="53" spans="1:8" x14ac:dyDescent="0.2">
      <c r="A53" s="41" t="s">
        <v>98</v>
      </c>
      <c r="B53" s="10">
        <v>104990046.45999999</v>
      </c>
      <c r="C53" s="10">
        <v>140251209.34999999</v>
      </c>
      <c r="D53" s="10">
        <f t="shared" si="0"/>
        <v>245241255.81</v>
      </c>
      <c r="E53" s="10">
        <v>118904007.98999999</v>
      </c>
      <c r="F53" s="10">
        <v>118904007.98999999</v>
      </c>
      <c r="G53" s="10">
        <f t="shared" si="1"/>
        <v>126337247.82000001</v>
      </c>
      <c r="H53" s="4">
        <v>6100</v>
      </c>
    </row>
    <row r="54" spans="1:8" x14ac:dyDescent="0.2">
      <c r="A54" s="41" t="s">
        <v>99</v>
      </c>
      <c r="B54" s="10">
        <v>0</v>
      </c>
      <c r="C54" s="10">
        <v>9838087</v>
      </c>
      <c r="D54" s="10">
        <f t="shared" si="0"/>
        <v>9838087</v>
      </c>
      <c r="E54" s="10">
        <v>5942406.6500000004</v>
      </c>
      <c r="F54" s="10">
        <v>5942406.6500000004</v>
      </c>
      <c r="G54" s="10">
        <f t="shared" si="1"/>
        <v>3895680.3499999996</v>
      </c>
      <c r="H54" s="4">
        <v>6200</v>
      </c>
    </row>
    <row r="55" spans="1:8" x14ac:dyDescent="0.2">
      <c r="A55" s="41" t="s">
        <v>100</v>
      </c>
      <c r="B55" s="10">
        <v>0</v>
      </c>
      <c r="C55" s="10">
        <v>0</v>
      </c>
      <c r="D55" s="10">
        <f t="shared" si="0"/>
        <v>0</v>
      </c>
      <c r="E55" s="10">
        <v>0</v>
      </c>
      <c r="F55" s="10">
        <v>0</v>
      </c>
      <c r="G55" s="10">
        <f t="shared" si="1"/>
        <v>0</v>
      </c>
      <c r="H55" s="4">
        <v>6300</v>
      </c>
    </row>
    <row r="56" spans="1:8" x14ac:dyDescent="0.2">
      <c r="A56" s="40" t="s">
        <v>120</v>
      </c>
      <c r="B56" s="16">
        <f>SUM(B57:B63)</f>
        <v>9971436.9600000009</v>
      </c>
      <c r="C56" s="16">
        <f>SUM(C57:C63)</f>
        <v>13388023</v>
      </c>
      <c r="D56" s="16">
        <f t="shared" si="0"/>
        <v>23359459.960000001</v>
      </c>
      <c r="E56" s="16">
        <f>SUM(E57:E63)</f>
        <v>0</v>
      </c>
      <c r="F56" s="16">
        <f>SUM(F57:F63)</f>
        <v>0</v>
      </c>
      <c r="G56" s="16">
        <f t="shared" si="1"/>
        <v>23359459.960000001</v>
      </c>
      <c r="H56" s="5">
        <v>0</v>
      </c>
    </row>
    <row r="57" spans="1:8" x14ac:dyDescent="0.2">
      <c r="A57" s="41" t="s">
        <v>127</v>
      </c>
      <c r="B57" s="10">
        <v>0</v>
      </c>
      <c r="C57" s="10">
        <v>0</v>
      </c>
      <c r="D57" s="10">
        <f t="shared" si="0"/>
        <v>0</v>
      </c>
      <c r="E57" s="10">
        <v>0</v>
      </c>
      <c r="F57" s="10">
        <v>0</v>
      </c>
      <c r="G57" s="10">
        <f t="shared" si="1"/>
        <v>0</v>
      </c>
      <c r="H57" s="4">
        <v>7100</v>
      </c>
    </row>
    <row r="58" spans="1:8" x14ac:dyDescent="0.2">
      <c r="A58" s="41" t="s">
        <v>101</v>
      </c>
      <c r="B58" s="10">
        <v>0</v>
      </c>
      <c r="C58" s="10">
        <v>0</v>
      </c>
      <c r="D58" s="10">
        <f t="shared" si="0"/>
        <v>0</v>
      </c>
      <c r="E58" s="10">
        <v>0</v>
      </c>
      <c r="F58" s="10">
        <v>0</v>
      </c>
      <c r="G58" s="10">
        <f t="shared" si="1"/>
        <v>0</v>
      </c>
      <c r="H58" s="4">
        <v>7200</v>
      </c>
    </row>
    <row r="59" spans="1:8" x14ac:dyDescent="0.2">
      <c r="A59" s="41" t="s">
        <v>102</v>
      </c>
      <c r="B59" s="10">
        <v>0</v>
      </c>
      <c r="C59" s="10">
        <v>0</v>
      </c>
      <c r="D59" s="10">
        <f t="shared" si="0"/>
        <v>0</v>
      </c>
      <c r="E59" s="10">
        <v>0</v>
      </c>
      <c r="F59" s="10">
        <v>0</v>
      </c>
      <c r="G59" s="10">
        <f t="shared" si="1"/>
        <v>0</v>
      </c>
      <c r="H59" s="4">
        <v>7300</v>
      </c>
    </row>
    <row r="60" spans="1:8" x14ac:dyDescent="0.2">
      <c r="A60" s="41" t="s">
        <v>103</v>
      </c>
      <c r="B60" s="10">
        <v>0</v>
      </c>
      <c r="C60" s="10">
        <v>0</v>
      </c>
      <c r="D60" s="10">
        <f t="shared" si="0"/>
        <v>0</v>
      </c>
      <c r="E60" s="10">
        <v>0</v>
      </c>
      <c r="F60" s="10">
        <v>0</v>
      </c>
      <c r="G60" s="10">
        <f t="shared" si="1"/>
        <v>0</v>
      </c>
      <c r="H60" s="4">
        <v>7400</v>
      </c>
    </row>
    <row r="61" spans="1:8" x14ac:dyDescent="0.2">
      <c r="A61" s="41" t="s">
        <v>104</v>
      </c>
      <c r="B61" s="10">
        <v>0</v>
      </c>
      <c r="C61" s="10">
        <v>0</v>
      </c>
      <c r="D61" s="10">
        <f t="shared" si="0"/>
        <v>0</v>
      </c>
      <c r="E61" s="10">
        <v>0</v>
      </c>
      <c r="F61" s="10">
        <v>0</v>
      </c>
      <c r="G61" s="10">
        <f t="shared" si="1"/>
        <v>0</v>
      </c>
      <c r="H61" s="4">
        <v>7500</v>
      </c>
    </row>
    <row r="62" spans="1:8" x14ac:dyDescent="0.2">
      <c r="A62" s="41" t="s">
        <v>105</v>
      </c>
      <c r="B62" s="10">
        <v>0</v>
      </c>
      <c r="C62" s="10">
        <v>0</v>
      </c>
      <c r="D62" s="10">
        <f t="shared" si="0"/>
        <v>0</v>
      </c>
      <c r="E62" s="10">
        <v>0</v>
      </c>
      <c r="F62" s="10">
        <v>0</v>
      </c>
      <c r="G62" s="10">
        <f t="shared" si="1"/>
        <v>0</v>
      </c>
      <c r="H62" s="4">
        <v>7600</v>
      </c>
    </row>
    <row r="63" spans="1:8" x14ac:dyDescent="0.2">
      <c r="A63" s="41" t="s">
        <v>106</v>
      </c>
      <c r="B63" s="10">
        <v>9971436.9600000009</v>
      </c>
      <c r="C63" s="10">
        <v>13388023</v>
      </c>
      <c r="D63" s="10">
        <f t="shared" si="0"/>
        <v>23359459.960000001</v>
      </c>
      <c r="E63" s="10">
        <v>0</v>
      </c>
      <c r="F63" s="10">
        <v>0</v>
      </c>
      <c r="G63" s="10">
        <f t="shared" si="1"/>
        <v>23359459.960000001</v>
      </c>
      <c r="H63" s="4">
        <v>7900</v>
      </c>
    </row>
    <row r="64" spans="1:8" x14ac:dyDescent="0.2">
      <c r="A64" s="40" t="s">
        <v>121</v>
      </c>
      <c r="B64" s="16">
        <f>SUM(B65:B67)</f>
        <v>0</v>
      </c>
      <c r="C64" s="16">
        <f>SUM(C65:C67)</f>
        <v>2456525</v>
      </c>
      <c r="D64" s="16">
        <f t="shared" si="0"/>
        <v>2456525</v>
      </c>
      <c r="E64" s="16">
        <f>SUM(E65:E67)</f>
        <v>1760000</v>
      </c>
      <c r="F64" s="16">
        <f>SUM(F65:F67)</f>
        <v>1760000</v>
      </c>
      <c r="G64" s="16">
        <f t="shared" si="1"/>
        <v>696525</v>
      </c>
      <c r="H64" s="5">
        <v>0</v>
      </c>
    </row>
    <row r="65" spans="1:8" x14ac:dyDescent="0.2">
      <c r="A65" s="41" t="s">
        <v>36</v>
      </c>
      <c r="B65" s="10">
        <v>0</v>
      </c>
      <c r="C65" s="10">
        <v>0</v>
      </c>
      <c r="D65" s="10">
        <f t="shared" si="0"/>
        <v>0</v>
      </c>
      <c r="E65" s="10">
        <v>0</v>
      </c>
      <c r="F65" s="10">
        <v>0</v>
      </c>
      <c r="G65" s="10">
        <f t="shared" si="1"/>
        <v>0</v>
      </c>
      <c r="H65" s="4">
        <v>8100</v>
      </c>
    </row>
    <row r="66" spans="1:8" x14ac:dyDescent="0.2">
      <c r="A66" s="41" t="s">
        <v>37</v>
      </c>
      <c r="B66" s="10">
        <v>0</v>
      </c>
      <c r="C66" s="10">
        <v>0</v>
      </c>
      <c r="D66" s="10">
        <f t="shared" si="0"/>
        <v>0</v>
      </c>
      <c r="E66" s="10">
        <v>0</v>
      </c>
      <c r="F66" s="10">
        <v>0</v>
      </c>
      <c r="G66" s="10">
        <f t="shared" si="1"/>
        <v>0</v>
      </c>
      <c r="H66" s="4">
        <v>8300</v>
      </c>
    </row>
    <row r="67" spans="1:8" x14ac:dyDescent="0.2">
      <c r="A67" s="41" t="s">
        <v>38</v>
      </c>
      <c r="B67" s="10">
        <v>0</v>
      </c>
      <c r="C67" s="10">
        <v>2456525</v>
      </c>
      <c r="D67" s="10">
        <f t="shared" si="0"/>
        <v>2456525</v>
      </c>
      <c r="E67" s="10">
        <v>1760000</v>
      </c>
      <c r="F67" s="10">
        <v>1760000</v>
      </c>
      <c r="G67" s="10">
        <f t="shared" si="1"/>
        <v>696525</v>
      </c>
      <c r="H67" s="4">
        <v>8500</v>
      </c>
    </row>
    <row r="68" spans="1:8" x14ac:dyDescent="0.2">
      <c r="A68" s="40" t="s">
        <v>60</v>
      </c>
      <c r="B68" s="16">
        <f>SUM(B69:B75)</f>
        <v>0</v>
      </c>
      <c r="C68" s="16">
        <f>SUM(C69:C75)</f>
        <v>0</v>
      </c>
      <c r="D68" s="16">
        <f t="shared" si="0"/>
        <v>0</v>
      </c>
      <c r="E68" s="16">
        <f>SUM(E69:E75)</f>
        <v>0</v>
      </c>
      <c r="F68" s="16">
        <f>SUM(F69:F75)</f>
        <v>0</v>
      </c>
      <c r="G68" s="16">
        <f t="shared" si="1"/>
        <v>0</v>
      </c>
      <c r="H68" s="5">
        <v>0</v>
      </c>
    </row>
    <row r="69" spans="1:8" x14ac:dyDescent="0.2">
      <c r="A69" s="41" t="s">
        <v>107</v>
      </c>
      <c r="B69" s="10">
        <v>0</v>
      </c>
      <c r="C69" s="10">
        <v>0</v>
      </c>
      <c r="D69" s="10">
        <f t="shared" ref="D69:D75" si="2">B69+C69</f>
        <v>0</v>
      </c>
      <c r="E69" s="10">
        <v>0</v>
      </c>
      <c r="F69" s="10">
        <v>0</v>
      </c>
      <c r="G69" s="10">
        <f t="shared" ref="G69:G75" si="3">D69-E69</f>
        <v>0</v>
      </c>
      <c r="H69" s="4">
        <v>9100</v>
      </c>
    </row>
    <row r="70" spans="1:8" x14ac:dyDescent="0.2">
      <c r="A70" s="41" t="s">
        <v>108</v>
      </c>
      <c r="B70" s="10">
        <v>0</v>
      </c>
      <c r="C70" s="10">
        <v>0</v>
      </c>
      <c r="D70" s="10">
        <f t="shared" si="2"/>
        <v>0</v>
      </c>
      <c r="E70" s="10">
        <v>0</v>
      </c>
      <c r="F70" s="10">
        <v>0</v>
      </c>
      <c r="G70" s="10">
        <f t="shared" si="3"/>
        <v>0</v>
      </c>
      <c r="H70" s="4">
        <v>9200</v>
      </c>
    </row>
    <row r="71" spans="1:8" x14ac:dyDescent="0.2">
      <c r="A71" s="41" t="s">
        <v>109</v>
      </c>
      <c r="B71" s="10">
        <v>0</v>
      </c>
      <c r="C71" s="10">
        <v>0</v>
      </c>
      <c r="D71" s="10">
        <f t="shared" si="2"/>
        <v>0</v>
      </c>
      <c r="E71" s="10">
        <v>0</v>
      </c>
      <c r="F71" s="10">
        <v>0</v>
      </c>
      <c r="G71" s="10">
        <f t="shared" si="3"/>
        <v>0</v>
      </c>
      <c r="H71" s="4">
        <v>9300</v>
      </c>
    </row>
    <row r="72" spans="1:8" x14ac:dyDescent="0.2">
      <c r="A72" s="41" t="s">
        <v>110</v>
      </c>
      <c r="B72" s="10">
        <v>0</v>
      </c>
      <c r="C72" s="10">
        <v>0</v>
      </c>
      <c r="D72" s="10">
        <f t="shared" si="2"/>
        <v>0</v>
      </c>
      <c r="E72" s="10">
        <v>0</v>
      </c>
      <c r="F72" s="10">
        <v>0</v>
      </c>
      <c r="G72" s="10">
        <f t="shared" si="3"/>
        <v>0</v>
      </c>
      <c r="H72" s="4">
        <v>9400</v>
      </c>
    </row>
    <row r="73" spans="1:8" x14ac:dyDescent="0.2">
      <c r="A73" s="41" t="s">
        <v>111</v>
      </c>
      <c r="B73" s="10">
        <v>0</v>
      </c>
      <c r="C73" s="10">
        <v>0</v>
      </c>
      <c r="D73" s="10">
        <f t="shared" si="2"/>
        <v>0</v>
      </c>
      <c r="E73" s="10">
        <v>0</v>
      </c>
      <c r="F73" s="10">
        <v>0</v>
      </c>
      <c r="G73" s="10">
        <f t="shared" si="3"/>
        <v>0</v>
      </c>
      <c r="H73" s="4">
        <v>9500</v>
      </c>
    </row>
    <row r="74" spans="1:8" x14ac:dyDescent="0.2">
      <c r="A74" s="41" t="s">
        <v>112</v>
      </c>
      <c r="B74" s="10">
        <v>0</v>
      </c>
      <c r="C74" s="10">
        <v>0</v>
      </c>
      <c r="D74" s="10">
        <f t="shared" si="2"/>
        <v>0</v>
      </c>
      <c r="E74" s="10">
        <v>0</v>
      </c>
      <c r="F74" s="10">
        <v>0</v>
      </c>
      <c r="G74" s="10">
        <f t="shared" si="3"/>
        <v>0</v>
      </c>
      <c r="H74" s="4">
        <v>9600</v>
      </c>
    </row>
    <row r="75" spans="1:8" x14ac:dyDescent="0.2">
      <c r="A75" s="43" t="s">
        <v>113</v>
      </c>
      <c r="B75" s="12">
        <v>0</v>
      </c>
      <c r="C75" s="12">
        <v>0</v>
      </c>
      <c r="D75" s="12">
        <f t="shared" si="2"/>
        <v>0</v>
      </c>
      <c r="E75" s="12">
        <v>0</v>
      </c>
      <c r="F75" s="12">
        <v>0</v>
      </c>
      <c r="G75" s="12">
        <f t="shared" si="3"/>
        <v>0</v>
      </c>
      <c r="H75" s="4">
        <v>9900</v>
      </c>
    </row>
    <row r="76" spans="1:8" x14ac:dyDescent="0.2">
      <c r="A76" s="39" t="s">
        <v>122</v>
      </c>
      <c r="B76" s="13">
        <f t="shared" ref="B76:G76" si="4">SUM(B4+B12+B22+B32+B42+B52+B56+B64+B68)</f>
        <v>495177011.99999994</v>
      </c>
      <c r="C76" s="13">
        <f t="shared" si="4"/>
        <v>249563449.81</v>
      </c>
      <c r="D76" s="13">
        <f t="shared" si="4"/>
        <v>744740461.80999994</v>
      </c>
      <c r="E76" s="13">
        <f t="shared" si="4"/>
        <v>301212349.93000001</v>
      </c>
      <c r="F76" s="13">
        <f t="shared" si="4"/>
        <v>301212349.93000001</v>
      </c>
      <c r="G76" s="13">
        <f t="shared" si="4"/>
        <v>443528111.88</v>
      </c>
    </row>
    <row r="78" spans="1:8" x14ac:dyDescent="0.2">
      <c r="A78" s="1" t="s">
        <v>115</v>
      </c>
    </row>
    <row r="82" spans="1:5" x14ac:dyDescent="0.2">
      <c r="A82" s="8"/>
      <c r="B82" s="17"/>
      <c r="C82" s="17"/>
      <c r="D82" s="17"/>
      <c r="E82" s="17"/>
    </row>
    <row r="83" spans="1:5" x14ac:dyDescent="0.2">
      <c r="A83" s="8" t="s">
        <v>159</v>
      </c>
      <c r="B83" s="17"/>
      <c r="C83" s="17"/>
      <c r="D83" s="17" t="s">
        <v>160</v>
      </c>
      <c r="E83" s="17"/>
    </row>
    <row r="84" spans="1:5" x14ac:dyDescent="0.2">
      <c r="A84" s="9" t="s">
        <v>161</v>
      </c>
      <c r="B84" s="9"/>
      <c r="C84" s="9"/>
      <c r="D84" s="9" t="s">
        <v>163</v>
      </c>
      <c r="E84" s="9"/>
    </row>
  </sheetData>
  <sheetProtection formatCells="0" formatColumns="0" formatRows="0" autoFilter="0"/>
  <mergeCells count="7">
    <mergeCell ref="D83:E83"/>
    <mergeCell ref="B83:C83"/>
    <mergeCell ref="A1:G1"/>
    <mergeCell ref="G2:G3"/>
    <mergeCell ref="B2:F2"/>
    <mergeCell ref="B82:C82"/>
    <mergeCell ref="D82:E8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0" orientation="portrait" r:id="rId1"/>
  <ignoredErrors>
    <ignoredError sqref="B4:C76 F4:G76" unlockedFormula="1"/>
    <ignoredError sqref="D4:E76" formula="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showGridLines="0" tabSelected="1" topLeftCell="A15" workbookViewId="0">
      <selection sqref="A1:G50"/>
    </sheetView>
  </sheetViews>
  <sheetFormatPr baseColWidth="10" defaultColWidth="12" defaultRowHeight="10.199999999999999" x14ac:dyDescent="0.2"/>
  <cols>
    <col min="1" max="1" width="79" style="1" customWidth="1"/>
    <col min="2" max="7" width="18.28515625" style="1" customWidth="1"/>
    <col min="8" max="16384" width="12" style="1"/>
  </cols>
  <sheetData>
    <row r="1" spans="1:7" ht="57" customHeight="1" x14ac:dyDescent="0.2">
      <c r="A1" s="24" t="s">
        <v>158</v>
      </c>
      <c r="B1" s="25"/>
      <c r="C1" s="25"/>
      <c r="D1" s="25"/>
      <c r="E1" s="25"/>
      <c r="F1" s="25"/>
      <c r="G1" s="26"/>
    </row>
    <row r="2" spans="1:7" x14ac:dyDescent="0.2">
      <c r="A2" s="27"/>
      <c r="B2" s="24" t="s">
        <v>56</v>
      </c>
      <c r="C2" s="25"/>
      <c r="D2" s="25"/>
      <c r="E2" s="25"/>
      <c r="F2" s="26"/>
      <c r="G2" s="19" t="s">
        <v>55</v>
      </c>
    </row>
    <row r="3" spans="1:7" ht="24.9" customHeight="1" x14ac:dyDescent="0.2">
      <c r="A3" s="2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20"/>
    </row>
    <row r="4" spans="1:7" x14ac:dyDescent="0.2">
      <c r="A4" s="36"/>
      <c r="B4" s="6"/>
      <c r="C4" s="6"/>
      <c r="D4" s="6"/>
      <c r="E4" s="6"/>
      <c r="F4" s="6"/>
      <c r="G4" s="6"/>
    </row>
    <row r="5" spans="1:7" x14ac:dyDescent="0.2">
      <c r="A5" s="44" t="s">
        <v>15</v>
      </c>
      <c r="B5" s="16">
        <f t="shared" ref="B5:G5" si="0">SUM(B6:B13)</f>
        <v>224896706.72</v>
      </c>
      <c r="C5" s="16">
        <f t="shared" si="0"/>
        <v>37279125.859999999</v>
      </c>
      <c r="D5" s="16">
        <f t="shared" si="0"/>
        <v>262175832.58000001</v>
      </c>
      <c r="E5" s="16">
        <f t="shared" si="0"/>
        <v>88954464.719999999</v>
      </c>
      <c r="F5" s="16">
        <f t="shared" si="0"/>
        <v>88954464.719999999</v>
      </c>
      <c r="G5" s="16">
        <f t="shared" si="0"/>
        <v>173221367.85999998</v>
      </c>
    </row>
    <row r="6" spans="1:7" x14ac:dyDescent="0.2">
      <c r="A6" s="45" t="s">
        <v>40</v>
      </c>
      <c r="B6" s="10">
        <v>0</v>
      </c>
      <c r="C6" s="10">
        <v>0</v>
      </c>
      <c r="D6" s="10">
        <f>B6+C6</f>
        <v>0</v>
      </c>
      <c r="E6" s="10">
        <v>0</v>
      </c>
      <c r="F6" s="10">
        <v>0</v>
      </c>
      <c r="G6" s="10">
        <f>D6-E6</f>
        <v>0</v>
      </c>
    </row>
    <row r="7" spans="1:7" x14ac:dyDescent="0.2">
      <c r="A7" s="45" t="s">
        <v>16</v>
      </c>
      <c r="B7" s="10">
        <v>1846898.7</v>
      </c>
      <c r="C7" s="10">
        <v>287000</v>
      </c>
      <c r="D7" s="10">
        <f t="shared" ref="D7:D13" si="1">B7+C7</f>
        <v>2133898.7000000002</v>
      </c>
      <c r="E7" s="10">
        <v>861311.38</v>
      </c>
      <c r="F7" s="10">
        <v>861311.38</v>
      </c>
      <c r="G7" s="10">
        <f t="shared" ref="G7:G13" si="2">D7-E7</f>
        <v>1272587.3200000003</v>
      </c>
    </row>
    <row r="8" spans="1:7" x14ac:dyDescent="0.2">
      <c r="A8" s="45" t="s">
        <v>116</v>
      </c>
      <c r="B8" s="10">
        <v>93488838.739999995</v>
      </c>
      <c r="C8" s="10">
        <v>-958655.17</v>
      </c>
      <c r="D8" s="10">
        <f t="shared" si="1"/>
        <v>92530183.569999993</v>
      </c>
      <c r="E8" s="10">
        <v>36594849.799999997</v>
      </c>
      <c r="F8" s="10">
        <v>36594849.799999997</v>
      </c>
      <c r="G8" s="10">
        <f t="shared" si="2"/>
        <v>55935333.769999996</v>
      </c>
    </row>
    <row r="9" spans="1:7" x14ac:dyDescent="0.2">
      <c r="A9" s="45" t="s">
        <v>3</v>
      </c>
      <c r="B9" s="10">
        <v>0</v>
      </c>
      <c r="C9" s="10">
        <v>0</v>
      </c>
      <c r="D9" s="10">
        <f t="shared" si="1"/>
        <v>0</v>
      </c>
      <c r="E9" s="10">
        <v>0</v>
      </c>
      <c r="F9" s="10">
        <v>0</v>
      </c>
      <c r="G9" s="10">
        <f t="shared" si="2"/>
        <v>0</v>
      </c>
    </row>
    <row r="10" spans="1:7" x14ac:dyDescent="0.2">
      <c r="A10" s="45" t="s">
        <v>22</v>
      </c>
      <c r="B10" s="10">
        <v>25220237.23</v>
      </c>
      <c r="C10" s="10">
        <v>19465401.84</v>
      </c>
      <c r="D10" s="10">
        <f t="shared" si="1"/>
        <v>44685639.07</v>
      </c>
      <c r="E10" s="10">
        <v>3743617.94</v>
      </c>
      <c r="F10" s="10">
        <v>3743617.94</v>
      </c>
      <c r="G10" s="10">
        <f t="shared" si="2"/>
        <v>40942021.130000003</v>
      </c>
    </row>
    <row r="11" spans="1:7" x14ac:dyDescent="0.2">
      <c r="A11" s="45" t="s">
        <v>17</v>
      </c>
      <c r="B11" s="10">
        <v>0</v>
      </c>
      <c r="C11" s="10">
        <v>0</v>
      </c>
      <c r="D11" s="10">
        <f t="shared" si="1"/>
        <v>0</v>
      </c>
      <c r="E11" s="10">
        <v>0</v>
      </c>
      <c r="F11" s="10">
        <v>0</v>
      </c>
      <c r="G11" s="10">
        <f t="shared" si="2"/>
        <v>0</v>
      </c>
    </row>
    <row r="12" spans="1:7" x14ac:dyDescent="0.2">
      <c r="A12" s="45" t="s">
        <v>41</v>
      </c>
      <c r="B12" s="10">
        <v>87334891.079999998</v>
      </c>
      <c r="C12" s="10">
        <v>18177379.190000001</v>
      </c>
      <c r="D12" s="10">
        <f t="shared" si="1"/>
        <v>105512270.27</v>
      </c>
      <c r="E12" s="10">
        <v>39693060.350000001</v>
      </c>
      <c r="F12" s="10">
        <v>39693060.350000001</v>
      </c>
      <c r="G12" s="10">
        <f t="shared" si="2"/>
        <v>65819209.919999994</v>
      </c>
    </row>
    <row r="13" spans="1:7" x14ac:dyDescent="0.2">
      <c r="A13" s="45" t="s">
        <v>18</v>
      </c>
      <c r="B13" s="10">
        <v>17005840.969999999</v>
      </c>
      <c r="C13" s="10">
        <v>308000</v>
      </c>
      <c r="D13" s="10">
        <f t="shared" si="1"/>
        <v>17313840.969999999</v>
      </c>
      <c r="E13" s="10">
        <v>8061625.25</v>
      </c>
      <c r="F13" s="10">
        <v>8061625.25</v>
      </c>
      <c r="G13" s="10">
        <f t="shared" si="2"/>
        <v>9252215.7199999988</v>
      </c>
    </row>
    <row r="14" spans="1:7" x14ac:dyDescent="0.2">
      <c r="A14" s="45"/>
      <c r="B14" s="10"/>
      <c r="C14" s="10"/>
      <c r="D14" s="10"/>
      <c r="E14" s="10"/>
      <c r="F14" s="10"/>
      <c r="G14" s="10"/>
    </row>
    <row r="15" spans="1:7" x14ac:dyDescent="0.2">
      <c r="A15" s="44" t="s">
        <v>19</v>
      </c>
      <c r="B15" s="16">
        <f t="shared" ref="B15:G15" si="3">SUM(B16:B22)</f>
        <v>257337218.74000001</v>
      </c>
      <c r="C15" s="16">
        <f t="shared" si="3"/>
        <v>210885923.94999999</v>
      </c>
      <c r="D15" s="16">
        <f t="shared" si="3"/>
        <v>468223142.68999994</v>
      </c>
      <c r="E15" s="16">
        <f t="shared" si="3"/>
        <v>205785362.45999998</v>
      </c>
      <c r="F15" s="16">
        <f t="shared" si="3"/>
        <v>205785362.46000001</v>
      </c>
      <c r="G15" s="16">
        <f t="shared" si="3"/>
        <v>262437780.23000002</v>
      </c>
    </row>
    <row r="16" spans="1:7" x14ac:dyDescent="0.2">
      <c r="A16" s="45" t="s">
        <v>42</v>
      </c>
      <c r="B16" s="10">
        <v>6927122.2800000003</v>
      </c>
      <c r="C16" s="10">
        <v>580010</v>
      </c>
      <c r="D16" s="10">
        <f>B16+C16</f>
        <v>7507132.2800000003</v>
      </c>
      <c r="E16" s="10">
        <v>3324089.76</v>
      </c>
      <c r="F16" s="10">
        <v>3324089.76</v>
      </c>
      <c r="G16" s="10">
        <f t="shared" ref="G16:G22" si="4">D16-E16</f>
        <v>4183042.5200000005</v>
      </c>
    </row>
    <row r="17" spans="1:7" x14ac:dyDescent="0.2">
      <c r="A17" s="45" t="s">
        <v>27</v>
      </c>
      <c r="B17" s="10">
        <v>233442382.5</v>
      </c>
      <c r="C17" s="10">
        <v>206175048.94999999</v>
      </c>
      <c r="D17" s="10">
        <f t="shared" ref="D17:D22" si="5">B17+C17</f>
        <v>439617431.44999999</v>
      </c>
      <c r="E17" s="10">
        <v>196277869.66999999</v>
      </c>
      <c r="F17" s="10">
        <v>196277869.68000001</v>
      </c>
      <c r="G17" s="10">
        <f t="shared" si="4"/>
        <v>243339561.78</v>
      </c>
    </row>
    <row r="18" spans="1:7" x14ac:dyDescent="0.2">
      <c r="A18" s="45" t="s">
        <v>20</v>
      </c>
      <c r="B18" s="10">
        <v>1560998.76</v>
      </c>
      <c r="C18" s="10">
        <v>850000</v>
      </c>
      <c r="D18" s="10">
        <f t="shared" si="5"/>
        <v>2410998.7599999998</v>
      </c>
      <c r="E18" s="10">
        <v>515435.93</v>
      </c>
      <c r="F18" s="10">
        <v>515435.93</v>
      </c>
      <c r="G18" s="10">
        <f t="shared" si="4"/>
        <v>1895562.8299999998</v>
      </c>
    </row>
    <row r="19" spans="1:7" x14ac:dyDescent="0.2">
      <c r="A19" s="45" t="s">
        <v>43</v>
      </c>
      <c r="B19" s="10">
        <v>9150000.8300000001</v>
      </c>
      <c r="C19" s="10">
        <v>2681175</v>
      </c>
      <c r="D19" s="10">
        <f t="shared" si="5"/>
        <v>11831175.83</v>
      </c>
      <c r="E19" s="10">
        <v>3658113.22</v>
      </c>
      <c r="F19" s="10">
        <v>3658113.21</v>
      </c>
      <c r="G19" s="10">
        <f t="shared" si="4"/>
        <v>8173062.6099999994</v>
      </c>
    </row>
    <row r="20" spans="1:7" x14ac:dyDescent="0.2">
      <c r="A20" s="45" t="s">
        <v>44</v>
      </c>
      <c r="B20" s="10">
        <v>6256714.3700000001</v>
      </c>
      <c r="C20" s="10">
        <v>599690</v>
      </c>
      <c r="D20" s="10">
        <f t="shared" si="5"/>
        <v>6856404.3700000001</v>
      </c>
      <c r="E20" s="10">
        <v>2009853.88</v>
      </c>
      <c r="F20" s="10">
        <v>2009853.88</v>
      </c>
      <c r="G20" s="10">
        <f t="shared" si="4"/>
        <v>4846550.49</v>
      </c>
    </row>
    <row r="21" spans="1:7" x14ac:dyDescent="0.2">
      <c r="A21" s="45" t="s">
        <v>45</v>
      </c>
      <c r="B21" s="10">
        <v>0</v>
      </c>
      <c r="C21" s="10">
        <v>0</v>
      </c>
      <c r="D21" s="10">
        <f t="shared" si="5"/>
        <v>0</v>
      </c>
      <c r="E21" s="10">
        <v>0</v>
      </c>
      <c r="F21" s="10">
        <v>0</v>
      </c>
      <c r="G21" s="10">
        <f t="shared" si="4"/>
        <v>0</v>
      </c>
    </row>
    <row r="22" spans="1:7" x14ac:dyDescent="0.2">
      <c r="A22" s="45" t="s">
        <v>4</v>
      </c>
      <c r="B22" s="10">
        <v>0</v>
      </c>
      <c r="C22" s="10">
        <v>0</v>
      </c>
      <c r="D22" s="10">
        <f t="shared" si="5"/>
        <v>0</v>
      </c>
      <c r="E22" s="10">
        <v>0</v>
      </c>
      <c r="F22" s="10">
        <v>0</v>
      </c>
      <c r="G22" s="10">
        <f t="shared" si="4"/>
        <v>0</v>
      </c>
    </row>
    <row r="23" spans="1:7" x14ac:dyDescent="0.2">
      <c r="A23" s="45"/>
      <c r="B23" s="10"/>
      <c r="C23" s="10"/>
      <c r="D23" s="10"/>
      <c r="E23" s="10"/>
      <c r="F23" s="10"/>
      <c r="G23" s="10"/>
    </row>
    <row r="24" spans="1:7" x14ac:dyDescent="0.2">
      <c r="A24" s="44" t="s">
        <v>46</v>
      </c>
      <c r="B24" s="16">
        <f t="shared" ref="B24:G24" si="6">SUM(B25:B33)</f>
        <v>12943086.539999999</v>
      </c>
      <c r="C24" s="16">
        <f t="shared" si="6"/>
        <v>1398400</v>
      </c>
      <c r="D24" s="16">
        <f t="shared" si="6"/>
        <v>14341486.539999999</v>
      </c>
      <c r="E24" s="16">
        <f t="shared" si="6"/>
        <v>6472522.75</v>
      </c>
      <c r="F24" s="16">
        <f t="shared" si="6"/>
        <v>6472522.75</v>
      </c>
      <c r="G24" s="16">
        <f t="shared" si="6"/>
        <v>7868963.7899999991</v>
      </c>
    </row>
    <row r="25" spans="1:7" x14ac:dyDescent="0.2">
      <c r="A25" s="45" t="s">
        <v>28</v>
      </c>
      <c r="B25" s="10">
        <v>12943086.539999999</v>
      </c>
      <c r="C25" s="10">
        <v>1398400</v>
      </c>
      <c r="D25" s="10">
        <f>B25+C25</f>
        <v>14341486.539999999</v>
      </c>
      <c r="E25" s="10">
        <v>6472522.75</v>
      </c>
      <c r="F25" s="10">
        <v>6472522.75</v>
      </c>
      <c r="G25" s="10">
        <f t="shared" ref="G25:G33" si="7">D25-E25</f>
        <v>7868963.7899999991</v>
      </c>
    </row>
    <row r="26" spans="1:7" x14ac:dyDescent="0.2">
      <c r="A26" s="45" t="s">
        <v>23</v>
      </c>
      <c r="B26" s="10">
        <v>0</v>
      </c>
      <c r="C26" s="10">
        <v>0</v>
      </c>
      <c r="D26" s="10">
        <f t="shared" ref="D26:D33" si="8">B26+C26</f>
        <v>0</v>
      </c>
      <c r="E26" s="10">
        <v>0</v>
      </c>
      <c r="F26" s="10">
        <v>0</v>
      </c>
      <c r="G26" s="10">
        <f t="shared" si="7"/>
        <v>0</v>
      </c>
    </row>
    <row r="27" spans="1:7" x14ac:dyDescent="0.2">
      <c r="A27" s="45" t="s">
        <v>29</v>
      </c>
      <c r="B27" s="10">
        <v>0</v>
      </c>
      <c r="C27" s="10">
        <v>0</v>
      </c>
      <c r="D27" s="10">
        <f t="shared" si="8"/>
        <v>0</v>
      </c>
      <c r="E27" s="10">
        <v>0</v>
      </c>
      <c r="F27" s="10">
        <v>0</v>
      </c>
      <c r="G27" s="10">
        <f t="shared" si="7"/>
        <v>0</v>
      </c>
    </row>
    <row r="28" spans="1:7" x14ac:dyDescent="0.2">
      <c r="A28" s="45" t="s">
        <v>47</v>
      </c>
      <c r="B28" s="10">
        <v>0</v>
      </c>
      <c r="C28" s="10">
        <v>0</v>
      </c>
      <c r="D28" s="10">
        <f t="shared" si="8"/>
        <v>0</v>
      </c>
      <c r="E28" s="10">
        <v>0</v>
      </c>
      <c r="F28" s="10">
        <v>0</v>
      </c>
      <c r="G28" s="10">
        <f t="shared" si="7"/>
        <v>0</v>
      </c>
    </row>
    <row r="29" spans="1:7" x14ac:dyDescent="0.2">
      <c r="A29" s="45" t="s">
        <v>21</v>
      </c>
      <c r="B29" s="10">
        <v>0</v>
      </c>
      <c r="C29" s="10">
        <v>0</v>
      </c>
      <c r="D29" s="10">
        <f t="shared" si="8"/>
        <v>0</v>
      </c>
      <c r="E29" s="10">
        <v>0</v>
      </c>
      <c r="F29" s="10">
        <v>0</v>
      </c>
      <c r="G29" s="10">
        <f t="shared" si="7"/>
        <v>0</v>
      </c>
    </row>
    <row r="30" spans="1:7" x14ac:dyDescent="0.2">
      <c r="A30" s="45" t="s">
        <v>5</v>
      </c>
      <c r="B30" s="10">
        <v>0</v>
      </c>
      <c r="C30" s="10">
        <v>0</v>
      </c>
      <c r="D30" s="10">
        <f t="shared" si="8"/>
        <v>0</v>
      </c>
      <c r="E30" s="10">
        <v>0</v>
      </c>
      <c r="F30" s="10">
        <v>0</v>
      </c>
      <c r="G30" s="10">
        <f t="shared" si="7"/>
        <v>0</v>
      </c>
    </row>
    <row r="31" spans="1:7" x14ac:dyDescent="0.2">
      <c r="A31" s="45" t="s">
        <v>6</v>
      </c>
      <c r="B31" s="10">
        <v>0</v>
      </c>
      <c r="C31" s="10">
        <v>0</v>
      </c>
      <c r="D31" s="10">
        <f t="shared" si="8"/>
        <v>0</v>
      </c>
      <c r="E31" s="10">
        <v>0</v>
      </c>
      <c r="F31" s="10">
        <v>0</v>
      </c>
      <c r="G31" s="10">
        <f t="shared" si="7"/>
        <v>0</v>
      </c>
    </row>
    <row r="32" spans="1:7" x14ac:dyDescent="0.2">
      <c r="A32" s="45" t="s">
        <v>48</v>
      </c>
      <c r="B32" s="10">
        <v>0</v>
      </c>
      <c r="C32" s="10">
        <v>0</v>
      </c>
      <c r="D32" s="10">
        <f t="shared" si="8"/>
        <v>0</v>
      </c>
      <c r="E32" s="10">
        <v>0</v>
      </c>
      <c r="F32" s="10">
        <v>0</v>
      </c>
      <c r="G32" s="10">
        <f t="shared" si="7"/>
        <v>0</v>
      </c>
    </row>
    <row r="33" spans="1:7" x14ac:dyDescent="0.2">
      <c r="A33" s="45" t="s">
        <v>30</v>
      </c>
      <c r="B33" s="10">
        <v>0</v>
      </c>
      <c r="C33" s="10">
        <v>0</v>
      </c>
      <c r="D33" s="10">
        <f t="shared" si="8"/>
        <v>0</v>
      </c>
      <c r="E33" s="10">
        <v>0</v>
      </c>
      <c r="F33" s="10">
        <v>0</v>
      </c>
      <c r="G33" s="10">
        <f t="shared" si="7"/>
        <v>0</v>
      </c>
    </row>
    <row r="34" spans="1:7" x14ac:dyDescent="0.2">
      <c r="A34" s="45"/>
      <c r="B34" s="10"/>
      <c r="C34" s="10"/>
      <c r="D34" s="10"/>
      <c r="E34" s="10"/>
      <c r="F34" s="10"/>
      <c r="G34" s="10"/>
    </row>
    <row r="35" spans="1:7" x14ac:dyDescent="0.2">
      <c r="A35" s="44" t="s">
        <v>31</v>
      </c>
      <c r="B35" s="16">
        <f t="shared" ref="B35:G35" si="9">SUM(B36:B39)</f>
        <v>0</v>
      </c>
      <c r="C35" s="16">
        <f t="shared" si="9"/>
        <v>0</v>
      </c>
      <c r="D35" s="16">
        <f t="shared" si="9"/>
        <v>0</v>
      </c>
      <c r="E35" s="16">
        <f t="shared" si="9"/>
        <v>0</v>
      </c>
      <c r="F35" s="16">
        <f t="shared" si="9"/>
        <v>0</v>
      </c>
      <c r="G35" s="16">
        <f t="shared" si="9"/>
        <v>0</v>
      </c>
    </row>
    <row r="36" spans="1:7" x14ac:dyDescent="0.2">
      <c r="A36" s="45" t="s">
        <v>49</v>
      </c>
      <c r="B36" s="10">
        <v>0</v>
      </c>
      <c r="C36" s="10">
        <v>0</v>
      </c>
      <c r="D36" s="10">
        <f>B36+C36</f>
        <v>0</v>
      </c>
      <c r="E36" s="10">
        <v>0</v>
      </c>
      <c r="F36" s="10">
        <v>0</v>
      </c>
      <c r="G36" s="10">
        <f t="shared" ref="G36:G39" si="10">D36-E36</f>
        <v>0</v>
      </c>
    </row>
    <row r="37" spans="1:7" ht="11.25" customHeight="1" x14ac:dyDescent="0.2">
      <c r="A37" s="45" t="s">
        <v>24</v>
      </c>
      <c r="B37" s="10">
        <v>0</v>
      </c>
      <c r="C37" s="10">
        <v>0</v>
      </c>
      <c r="D37" s="10">
        <f t="shared" ref="D37:D39" si="11">B37+C37</f>
        <v>0</v>
      </c>
      <c r="E37" s="10">
        <v>0</v>
      </c>
      <c r="F37" s="10">
        <v>0</v>
      </c>
      <c r="G37" s="10">
        <f t="shared" si="10"/>
        <v>0</v>
      </c>
    </row>
    <row r="38" spans="1:7" x14ac:dyDescent="0.2">
      <c r="A38" s="45" t="s">
        <v>32</v>
      </c>
      <c r="B38" s="10">
        <v>0</v>
      </c>
      <c r="C38" s="10">
        <v>0</v>
      </c>
      <c r="D38" s="10">
        <f t="shared" si="11"/>
        <v>0</v>
      </c>
      <c r="E38" s="10">
        <v>0</v>
      </c>
      <c r="F38" s="10">
        <v>0</v>
      </c>
      <c r="G38" s="10">
        <f t="shared" si="10"/>
        <v>0</v>
      </c>
    </row>
    <row r="39" spans="1:7" x14ac:dyDescent="0.2">
      <c r="A39" s="45" t="s">
        <v>7</v>
      </c>
      <c r="B39" s="10">
        <v>0</v>
      </c>
      <c r="C39" s="10">
        <v>0</v>
      </c>
      <c r="D39" s="10">
        <f t="shared" si="11"/>
        <v>0</v>
      </c>
      <c r="E39" s="10">
        <v>0</v>
      </c>
      <c r="F39" s="10">
        <v>0</v>
      </c>
      <c r="G39" s="10">
        <f t="shared" si="10"/>
        <v>0</v>
      </c>
    </row>
    <row r="40" spans="1:7" x14ac:dyDescent="0.2">
      <c r="A40" s="45"/>
      <c r="B40" s="10"/>
      <c r="C40" s="10"/>
      <c r="D40" s="10"/>
      <c r="E40" s="10"/>
      <c r="F40" s="10"/>
      <c r="G40" s="10"/>
    </row>
    <row r="41" spans="1:7" x14ac:dyDescent="0.2">
      <c r="A41" s="31" t="s">
        <v>122</v>
      </c>
      <c r="B41" s="11">
        <f t="shared" ref="B41:G41" si="12">SUM(B35+B24+B15+B5)</f>
        <v>495177012</v>
      </c>
      <c r="C41" s="11">
        <f t="shared" si="12"/>
        <v>249563449.81</v>
      </c>
      <c r="D41" s="11">
        <f t="shared" si="12"/>
        <v>744740461.80999994</v>
      </c>
      <c r="E41" s="11">
        <f t="shared" si="12"/>
        <v>301212349.92999995</v>
      </c>
      <c r="F41" s="11">
        <f t="shared" si="12"/>
        <v>301212349.93000001</v>
      </c>
      <c r="G41" s="11">
        <f t="shared" si="12"/>
        <v>443528111.88</v>
      </c>
    </row>
    <row r="42" spans="1:7" x14ac:dyDescent="0.2">
      <c r="B42" s="14"/>
      <c r="C42" s="14"/>
      <c r="D42" s="14"/>
      <c r="E42" s="14"/>
      <c r="F42" s="14"/>
      <c r="G42" s="14"/>
    </row>
    <row r="43" spans="1:7" x14ac:dyDescent="0.2">
      <c r="A43" s="1" t="s">
        <v>115</v>
      </c>
    </row>
    <row r="48" spans="1:7" x14ac:dyDescent="0.2">
      <c r="A48" s="8" t="s">
        <v>159</v>
      </c>
      <c r="B48" s="17"/>
      <c r="C48" s="17"/>
      <c r="D48" s="17" t="s">
        <v>160</v>
      </c>
      <c r="E48" s="17"/>
    </row>
    <row r="49" spans="1:5" x14ac:dyDescent="0.2">
      <c r="A49" s="9" t="s">
        <v>161</v>
      </c>
      <c r="B49" s="9"/>
      <c r="C49" s="9"/>
      <c r="D49" s="18" t="s">
        <v>162</v>
      </c>
      <c r="E49" s="18"/>
    </row>
  </sheetData>
  <sheetProtection formatCells="0" formatColumns="0" formatRows="0" autoFilter="0"/>
  <mergeCells count="6">
    <mergeCell ref="D49:E49"/>
    <mergeCell ref="G2:G3"/>
    <mergeCell ref="A1:G1"/>
    <mergeCell ref="B2:F2"/>
    <mergeCell ref="B48:C48"/>
    <mergeCell ref="D48:E48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6" orientation="landscape" r:id="rId1"/>
  <ignoredErrors>
    <ignoredError sqref="B5:G4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2026-07-24T19:59:07Z</cp:lastPrinted>
  <dcterms:created xsi:type="dcterms:W3CDTF">2014-02-10T03:37:14Z</dcterms:created>
  <dcterms:modified xsi:type="dcterms:W3CDTF">2026-07-24T20:08:56Z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